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alexandreplaisant/Desktop/AFP/LFH/Umpire/CUC/"/>
    </mc:Choice>
  </mc:AlternateContent>
  <xr:revisionPtr revIDLastSave="0" documentId="13_ncr:1_{2F276062-6AD4-1340-B053-48C3872CABAC}" xr6:coauthVersionLast="47" xr6:coauthVersionMax="47" xr10:uidLastSave="{00000000-0000-0000-0000-000000000000}"/>
  <bookViews>
    <workbookView xWindow="0" yWindow="500" windowWidth="28800" windowHeight="16020" activeTab="1" xr2:uid="{00000000-000D-0000-FFFF-FFFF00000000}"/>
  </bookViews>
  <sheets>
    <sheet name="Email Contacts" sheetId="8" state="hidden" r:id="rId1"/>
    <sheet name="MENTORS" sheetId="11" r:id="rId2"/>
    <sheet name="CUC" sheetId="2" r:id="rId3"/>
    <sheet name="CU" sheetId="9" r:id="rId4"/>
    <sheet name="Feuil1" sheetId="10" state="hidden" r:id="rId5"/>
  </sheets>
  <definedNames>
    <definedName name="_xlnm._FilterDatabase" localSheetId="3" hidden="1">CU!$A$1:$M$168</definedName>
    <definedName name="_xlnm._FilterDatabase" localSheetId="2" hidden="1">CUC!$A$1:$R$71</definedName>
    <definedName name="_xlnm._FilterDatabase" localSheetId="0" hidden="1">'Email Contacts'!$A$1:$C$1</definedName>
    <definedName name="_xlnm._FilterDatabase" localSheetId="4" hidden="1">Feuil1!$A$4:$A$48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6" i="10" l="1"/>
  <c r="AC6" i="10"/>
  <c r="AD6" i="10"/>
  <c r="AB7" i="10"/>
  <c r="AC7" i="10"/>
  <c r="AD7" i="10"/>
  <c r="AB8" i="10"/>
  <c r="AC8" i="10"/>
  <c r="AD8" i="10"/>
  <c r="AB9" i="10"/>
  <c r="AC9" i="10"/>
  <c r="AD9" i="10"/>
  <c r="AB10" i="10"/>
  <c r="AC10" i="10"/>
  <c r="AD10" i="10"/>
  <c r="AB11" i="10"/>
  <c r="AC11" i="10"/>
  <c r="AD11" i="10"/>
  <c r="AB12" i="10"/>
  <c r="AC12" i="10"/>
  <c r="AD12" i="10"/>
  <c r="AB13" i="10"/>
  <c r="AC13" i="10"/>
  <c r="AD13" i="10"/>
  <c r="AB14" i="10"/>
  <c r="AC14" i="10"/>
  <c r="AD14" i="10"/>
  <c r="AB15" i="10"/>
  <c r="AC15" i="10"/>
  <c r="AD15" i="10"/>
  <c r="AB16" i="10"/>
  <c r="AC16" i="10"/>
  <c r="AD16" i="10"/>
  <c r="AB17" i="10"/>
  <c r="AC17" i="10"/>
  <c r="AD17" i="10"/>
  <c r="AB18" i="10"/>
  <c r="AC18" i="10"/>
  <c r="AD18" i="10"/>
  <c r="AB19" i="10"/>
  <c r="AC19" i="10"/>
  <c r="AD19" i="10"/>
  <c r="AB20" i="10"/>
  <c r="AC20" i="10"/>
  <c r="AD20" i="10"/>
  <c r="AB21" i="10"/>
  <c r="AC21" i="10"/>
  <c r="AD21" i="10"/>
  <c r="AB22" i="10"/>
  <c r="AC22" i="10"/>
  <c r="AD22" i="10"/>
  <c r="AB23" i="10"/>
  <c r="AC23" i="10"/>
  <c r="AD23" i="10"/>
  <c r="AB24" i="10"/>
  <c r="AC24" i="10"/>
  <c r="AD24" i="10"/>
  <c r="AB25" i="10"/>
  <c r="AC25" i="10"/>
  <c r="AD25" i="10"/>
  <c r="AB26" i="10"/>
  <c r="AC26" i="10"/>
  <c r="AD26" i="10"/>
  <c r="AB27" i="10"/>
  <c r="AC27" i="10"/>
  <c r="AD27" i="10"/>
  <c r="AB28" i="10"/>
  <c r="AC28" i="10"/>
  <c r="AD28" i="10"/>
  <c r="AB29" i="10"/>
  <c r="AC29" i="10"/>
  <c r="AD29" i="10"/>
  <c r="AB30" i="10"/>
  <c r="AC30" i="10"/>
  <c r="AD30" i="10"/>
  <c r="AB31" i="10"/>
  <c r="AC31" i="10"/>
  <c r="AD31" i="10"/>
  <c r="AB32" i="10"/>
  <c r="AC32" i="10"/>
  <c r="AD32" i="10"/>
  <c r="AB33" i="10"/>
  <c r="AC33" i="10"/>
  <c r="AD33" i="10"/>
  <c r="AB34" i="10"/>
  <c r="AC34" i="10"/>
  <c r="AD34" i="10"/>
  <c r="AB35" i="10"/>
  <c r="AC35" i="10"/>
  <c r="AD35" i="10"/>
  <c r="AB36" i="10"/>
  <c r="AC36" i="10"/>
  <c r="AD36" i="10"/>
  <c r="AB37" i="10"/>
  <c r="AC37" i="10"/>
  <c r="AD37" i="10"/>
  <c r="AB38" i="10"/>
  <c r="AC38" i="10"/>
  <c r="AD38" i="10"/>
  <c r="AB39" i="10"/>
  <c r="AC39" i="10"/>
  <c r="AD39" i="10"/>
  <c r="AB40" i="10"/>
  <c r="AC40" i="10"/>
  <c r="AD40" i="10"/>
  <c r="AB41" i="10"/>
  <c r="AC41" i="10"/>
  <c r="AD41" i="10"/>
  <c r="AB42" i="10"/>
  <c r="AC42" i="10"/>
  <c r="AD42" i="10"/>
  <c r="AB43" i="10"/>
  <c r="AC43" i="10"/>
  <c r="AD43" i="10"/>
  <c r="AB44" i="10"/>
  <c r="AC44" i="10"/>
  <c r="AD44" i="10"/>
  <c r="AB45" i="10"/>
  <c r="AC45" i="10"/>
  <c r="AD45" i="10"/>
  <c r="AB46" i="10"/>
  <c r="AC46" i="10"/>
  <c r="AD46" i="10"/>
  <c r="AB47" i="10"/>
  <c r="AC47" i="10"/>
  <c r="AD47" i="10"/>
  <c r="AB48" i="10"/>
  <c r="AC48" i="10"/>
  <c r="AD48" i="10"/>
  <c r="AD5" i="10"/>
  <c r="AC5" i="10"/>
  <c r="AB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5" i="10"/>
  <c r="Y49" i="10" l="1"/>
  <c r="Z49" i="10"/>
  <c r="AE49" i="10"/>
  <c r="AA49" i="10"/>
  <c r="W49" i="10"/>
  <c r="S49" i="10"/>
  <c r="S50" i="10" s="1"/>
  <c r="AM44" i="10"/>
  <c r="AM43" i="10"/>
  <c r="AM42" i="10"/>
  <c r="AM41" i="10"/>
  <c r="AM40" i="10"/>
  <c r="AM39" i="10"/>
  <c r="AM38" i="10"/>
  <c r="AM37" i="10"/>
  <c r="AM36" i="10"/>
  <c r="AM35" i="10"/>
  <c r="AM32" i="10"/>
  <c r="AM34" i="10"/>
  <c r="AM33" i="10"/>
  <c r="V49" i="10" l="1"/>
  <c r="AN26" i="10" s="1"/>
  <c r="AC49" i="10"/>
  <c r="AD49" i="10"/>
  <c r="AB49" i="10"/>
  <c r="AM45" i="10"/>
  <c r="T49" i="10"/>
  <c r="AN24" i="10" s="1"/>
  <c r="U49" i="10"/>
  <c r="AN25" i="10" s="1"/>
</calcChain>
</file>

<file path=xl/sharedStrings.xml><?xml version="1.0" encoding="utf-8"?>
<sst xmlns="http://schemas.openxmlformats.org/spreadsheetml/2006/main" count="2039" uniqueCount="799">
  <si>
    <t>rudy.clercq@gmail.com</t>
  </si>
  <si>
    <t>kathy.looze@gmail.com</t>
  </si>
  <si>
    <t>arbitrage@chessy-hc.be</t>
  </si>
  <si>
    <t>AMAN</t>
  </si>
  <si>
    <t>ARGO</t>
  </si>
  <si>
    <t>ARLO</t>
  </si>
  <si>
    <t>arbitrage@amicale-anderlecht.com</t>
  </si>
  <si>
    <t>DAR</t>
  </si>
  <si>
    <t>marine_boutet01@hotmail.com</t>
  </si>
  <si>
    <t>alexflorentz@gmail.com</t>
  </si>
  <si>
    <t>HANN</t>
  </si>
  <si>
    <t>HHUY</t>
  </si>
  <si>
    <t>ASCA</t>
  </si>
  <si>
    <t>pdehout@gmail.com</t>
  </si>
  <si>
    <t>JAGU</t>
  </si>
  <si>
    <t>Romain Dascotte</t>
  </si>
  <si>
    <t>rdascotte@gmail.com</t>
  </si>
  <si>
    <t>LARA</t>
  </si>
  <si>
    <t>nicop.hockey@gmail.com</t>
  </si>
  <si>
    <t>LEO</t>
  </si>
  <si>
    <t>LINK</t>
  </si>
  <si>
    <t>LLNH</t>
  </si>
  <si>
    <t>NAMU</t>
  </si>
  <si>
    <t>responsable.sportif@rhcn.be</t>
  </si>
  <si>
    <t>OLDC</t>
  </si>
  <si>
    <t>OMBR</t>
  </si>
  <si>
    <t>maxime.denis@hockey-ombrage.be</t>
  </si>
  <si>
    <t>OREE</t>
  </si>
  <si>
    <t>PARC</t>
  </si>
  <si>
    <t>Geoffroy Leurquin</t>
  </si>
  <si>
    <t>Clubs LFH</t>
  </si>
  <si>
    <t>arbitrage.lhc@gmail.com</t>
  </si>
  <si>
    <t>PING</t>
  </si>
  <si>
    <t>arbitrage@lepingouin.be</t>
  </si>
  <si>
    <t>PRIM</t>
  </si>
  <si>
    <t>RACI</t>
  </si>
  <si>
    <t>RASA</t>
  </si>
  <si>
    <t>arbitrage@rasante.be</t>
  </si>
  <si>
    <t>RIXH</t>
  </si>
  <si>
    <t>UCCL</t>
  </si>
  <si>
    <t>VERV</t>
  </si>
  <si>
    <t>WELL</t>
  </si>
  <si>
    <t>WOLV</t>
  </si>
  <si>
    <t>arbitrage@ucclesport.be</t>
  </si>
  <si>
    <t>paul.prevost.p@gmail.com</t>
  </si>
  <si>
    <t>secretaire@ascalon.be</t>
  </si>
  <si>
    <t>Caroline Van der Leur</t>
  </si>
  <si>
    <t>carolinevandeleur@hotmail.com</t>
  </si>
  <si>
    <t>jrroty@skynet.be</t>
  </si>
  <si>
    <t>0494/184679</t>
  </si>
  <si>
    <t>0491/337177</t>
  </si>
  <si>
    <t>Véronique Robert</t>
  </si>
  <si>
    <t>v.robert@hotmail.com</t>
  </si>
  <si>
    <t>yves@royalwellington.be</t>
  </si>
  <si>
    <t>Cécile Jacquemart</t>
  </si>
  <si>
    <t>c_jacquemart@hotmail.com</t>
  </si>
  <si>
    <t>b.despiegeleer@awex.be</t>
  </si>
  <si>
    <t>cedric.desauvage@gmail.com</t>
  </si>
  <si>
    <t>raphael.tinant@gmail.com</t>
  </si>
  <si>
    <t>marc.decroupette@gmail.com</t>
  </si>
  <si>
    <t>t.dagnelie@live.be</t>
  </si>
  <si>
    <t>nicomique@hotmail.com</t>
  </si>
  <si>
    <t>debrouxth@gmail.com</t>
  </si>
  <si>
    <t>Email</t>
  </si>
  <si>
    <t>GSM</t>
  </si>
  <si>
    <t>arbitrage-jeunes@oree.be</t>
  </si>
  <si>
    <t>Rudy Clercq</t>
  </si>
  <si>
    <t>michael.dutrieux@me.com</t>
  </si>
  <si>
    <t>lio_678@yahoo.com</t>
  </si>
  <si>
    <t>arbitrage@llnhc.be</t>
  </si>
  <si>
    <t>Jarmo Kruse</t>
  </si>
  <si>
    <t>Karelle Lambert</t>
  </si>
  <si>
    <t>tommy@leopoldclub.be</t>
  </si>
  <si>
    <t>Tommy Croese</t>
  </si>
  <si>
    <t>LLN arbitrage</t>
  </si>
  <si>
    <t>Dagnelie Thomas </t>
  </si>
  <si>
    <t>jarmo_kruse@web.de</t>
  </si>
  <si>
    <t>Lynx</t>
  </si>
  <si>
    <t>Hannut</t>
  </si>
  <si>
    <t>Amicale</t>
  </si>
  <si>
    <t>Arlon</t>
  </si>
  <si>
    <t>Lux</t>
  </si>
  <si>
    <t>Wolv</t>
  </si>
  <si>
    <t>Well</t>
  </si>
  <si>
    <t>Wadu</t>
  </si>
  <si>
    <t>Verv</t>
  </si>
  <si>
    <t>Rixh</t>
  </si>
  <si>
    <t>Rasa</t>
  </si>
  <si>
    <t>vmichotte@skynet.be</t>
  </si>
  <si>
    <t>Prim</t>
  </si>
  <si>
    <t>Polo</t>
  </si>
  <si>
    <t>Ping</t>
  </si>
  <si>
    <t>Oree</t>
  </si>
  <si>
    <t>philippe_vanhoorebeke@hotmail.com</t>
  </si>
  <si>
    <t>Parc</t>
  </si>
  <si>
    <t>Ombr</t>
  </si>
  <si>
    <t>LLN</t>
  </si>
  <si>
    <t>mantecarlos@yahoo.fr</t>
  </si>
  <si>
    <t>OldC</t>
  </si>
  <si>
    <t>Carlos Manteca</t>
  </si>
  <si>
    <t>Lara</t>
  </si>
  <si>
    <t>Lalo</t>
  </si>
  <si>
    <t>Huy</t>
  </si>
  <si>
    <t>Dar</t>
  </si>
  <si>
    <t>Asca</t>
  </si>
  <si>
    <t>Argo</t>
  </si>
  <si>
    <t>Aman</t>
  </si>
  <si>
    <t>Jean-Robert Roty</t>
  </si>
  <si>
    <t>Jagu</t>
  </si>
  <si>
    <t>Michaël Dutrieux</t>
  </si>
  <si>
    <t>yves@ittrehockey.be</t>
  </si>
  <si>
    <t>Club</t>
  </si>
  <si>
    <t>Nom et prénom</t>
  </si>
  <si>
    <t>francoiscavenaile@gmail.com</t>
  </si>
  <si>
    <t>arbitrage@hockeyhannut.be</t>
  </si>
  <si>
    <t>Xavier Coenen</t>
  </si>
  <si>
    <t>brugelette.hockey.club@gmail.com</t>
  </si>
  <si>
    <t>BHC</t>
  </si>
  <si>
    <t>Emmanuel Murer</t>
  </si>
  <si>
    <t>l.simon@live.be</t>
  </si>
  <si>
    <t>Loic Simon</t>
  </si>
  <si>
    <t>IXEL</t>
  </si>
  <si>
    <t>Charlotte Maes</t>
  </si>
  <si>
    <t>Namu</t>
  </si>
  <si>
    <t>cedric.camps@b2b-it.be</t>
  </si>
  <si>
    <t>Brug</t>
  </si>
  <si>
    <t>Che</t>
  </si>
  <si>
    <t>CUC - Anthony Charlier</t>
  </si>
  <si>
    <t>Responsable arbitrage - Benoit Despiegeleer</t>
  </si>
  <si>
    <t>Embourg</t>
  </si>
  <si>
    <t>Responsable arbitrage - Marine Boutet</t>
  </si>
  <si>
    <t>Han</t>
  </si>
  <si>
    <t>CUC - Cedric Desauvage</t>
  </si>
  <si>
    <t>Ixl</t>
  </si>
  <si>
    <t>stefan@ixelles.hockey</t>
  </si>
  <si>
    <t>CUC - Stefan De Keyser</t>
  </si>
  <si>
    <t>Responsable arbitrage - Véronique Robert</t>
  </si>
  <si>
    <t>CUC - Romain Dascotte</t>
  </si>
  <si>
    <t>Responsable arbitrage - Kathy Looze</t>
  </si>
  <si>
    <t>CUC - Tommy Croese</t>
  </si>
  <si>
    <t>Link</t>
  </si>
  <si>
    <t>Oldc</t>
  </si>
  <si>
    <t>elizeachten@gmail.com</t>
  </si>
  <si>
    <t>Responsable arbitrage - Elizabeth Achten</t>
  </si>
  <si>
    <t>CUC - Maxime Denis</t>
  </si>
  <si>
    <t>CUC - Philippe Vanhoorebeke</t>
  </si>
  <si>
    <t>CUC - Raphael Tinant</t>
  </si>
  <si>
    <t>CUC - Rudy Clercq</t>
  </si>
  <si>
    <t>Raci</t>
  </si>
  <si>
    <t>CUC - Vincent Michotte</t>
  </si>
  <si>
    <t>CUC - Loic Simon</t>
  </si>
  <si>
    <t>Uccl</t>
  </si>
  <si>
    <t>Tourn</t>
  </si>
  <si>
    <t>CUC - Marc Decroupette</t>
  </si>
  <si>
    <t>CUC - Yves de Sivers</t>
  </si>
  <si>
    <t>Whit</t>
  </si>
  <si>
    <t>CUC - Francois Cavenaile</t>
  </si>
  <si>
    <t>carineguca@gmail.com</t>
  </si>
  <si>
    <t>Secretaire</t>
  </si>
  <si>
    <t>Leo (+Lang)</t>
  </si>
  <si>
    <t xml:space="preserve">Olivier </t>
  </si>
  <si>
    <t>olcadiat@voo.be</t>
  </si>
  <si>
    <t>CUC- Murer Emmanuel</t>
  </si>
  <si>
    <t>CUC - Karelle Lambert, Sébasyien de Thomaz, Raphaël Colin</t>
  </si>
  <si>
    <t>Responsable arbitrage - Cécile Jacquemart</t>
  </si>
  <si>
    <t>CUC - Caroline Vandeleur</t>
  </si>
  <si>
    <t>CUC - Geoffroy Leurquin</t>
  </si>
  <si>
    <t>CUC - Quentin Wijns, Magali Sergean</t>
  </si>
  <si>
    <t>Responsable arbitrage - Nancy Pauwels</t>
  </si>
  <si>
    <t>CUC - Patrick Deknoop, Isabelle Parisse, Olivier Bleret</t>
  </si>
  <si>
    <t>Responsable arbitrage - Paul Prévost</t>
  </si>
  <si>
    <t>CUC - Fréderic Steens</t>
  </si>
  <si>
    <t>CUC - Ivan Dutrieux, Michaël Dutrieux</t>
  </si>
  <si>
    <t>CUC - Olivier Cadiat</t>
  </si>
  <si>
    <t>Role au club</t>
  </si>
  <si>
    <t>CUC - Thierry Debroux</t>
  </si>
  <si>
    <t>CUC - Nicolas Picard</t>
  </si>
  <si>
    <t>CUC potentiel</t>
  </si>
  <si>
    <t>CUC - Nicolas Marchand</t>
  </si>
  <si>
    <t>CUC - Van Lidth De Jeude</t>
  </si>
  <si>
    <t>Francis.Parisis@iqeq.com</t>
  </si>
  <si>
    <t>President &amp; responsable arbitrage</t>
  </si>
  <si>
    <t>CUC</t>
  </si>
  <si>
    <t>Selis</t>
  </si>
  <si>
    <t>oselis@skynet.be</t>
  </si>
  <si>
    <t>Jean-Michel</t>
  </si>
  <si>
    <t>Moisse</t>
  </si>
  <si>
    <t>Simon</t>
  </si>
  <si>
    <t>Cavenaile</t>
  </si>
  <si>
    <t>Marc</t>
  </si>
  <si>
    <t>antoinecolemonts@gmail.com</t>
  </si>
  <si>
    <t>Fonction</t>
  </si>
  <si>
    <t>Alex Florenz</t>
  </si>
  <si>
    <t>jf@verpaele.be</t>
  </si>
  <si>
    <t>Olivier Cadiat</t>
  </si>
  <si>
    <t>jeanmi1804@gmail.com</t>
  </si>
  <si>
    <t>Prénom</t>
  </si>
  <si>
    <t>Van der Leur</t>
  </si>
  <si>
    <t xml:space="preserve">Caroline </t>
  </si>
  <si>
    <t>Roty</t>
  </si>
  <si>
    <t xml:space="preserve">Jean-Robert </t>
  </si>
  <si>
    <t xml:space="preserve">Marine </t>
  </si>
  <si>
    <t xml:space="preserve">Christophe </t>
  </si>
  <si>
    <t>Charlier</t>
  </si>
  <si>
    <t>Lambert</t>
  </si>
  <si>
    <t>de Thomaz</t>
  </si>
  <si>
    <t xml:space="preserve">Sebastien </t>
  </si>
  <si>
    <t>de Sauvage</t>
  </si>
  <si>
    <t>Cédric</t>
  </si>
  <si>
    <t>Alfred</t>
  </si>
  <si>
    <t xml:space="preserve">Nadeem </t>
  </si>
  <si>
    <t>de Keyser</t>
  </si>
  <si>
    <t xml:space="preserve">Stefan </t>
  </si>
  <si>
    <t>Debroux</t>
  </si>
  <si>
    <t xml:space="preserve">Thierry </t>
  </si>
  <si>
    <t>Picard</t>
  </si>
  <si>
    <t xml:space="preserve">Nicolas </t>
  </si>
  <si>
    <t>Musin</t>
  </si>
  <si>
    <t>Croese</t>
  </si>
  <si>
    <t>Tommy</t>
  </si>
  <si>
    <t>Denis</t>
  </si>
  <si>
    <t xml:space="preserve">Maxime </t>
  </si>
  <si>
    <t>Jean François</t>
  </si>
  <si>
    <t xml:space="preserve">Loïc </t>
  </si>
  <si>
    <t xml:space="preserve">Steens </t>
  </si>
  <si>
    <t xml:space="preserve">Fréderic </t>
  </si>
  <si>
    <t>Dooms</t>
  </si>
  <si>
    <t>Raquet</t>
  </si>
  <si>
    <t xml:space="preserve">Louis </t>
  </si>
  <si>
    <t>de Sivers</t>
  </si>
  <si>
    <t xml:space="preserve">Yves </t>
  </si>
  <si>
    <t xml:space="preserve">François </t>
  </si>
  <si>
    <t>lebrun2703@hotmail.com</t>
  </si>
  <si>
    <t>Nom</t>
  </si>
  <si>
    <t>charlottemaes9@hotmail.com</t>
  </si>
  <si>
    <t xml:space="preserve">Marc Decroupette </t>
  </si>
  <si>
    <t xml:space="preserve">Jean-Michel Moisse </t>
  </si>
  <si>
    <t>Olivier Selis</t>
  </si>
  <si>
    <t>Leo</t>
  </si>
  <si>
    <t>Llnh</t>
  </si>
  <si>
    <t>arbitrage@daringhockey.be</t>
  </si>
  <si>
    <t>Dari</t>
  </si>
  <si>
    <t>Stefan De Keyser</t>
  </si>
  <si>
    <t>Antione Colemonts</t>
  </si>
  <si>
    <t>Karelle</t>
  </si>
  <si>
    <t>Maxime Denis</t>
  </si>
  <si>
    <t>CUC - Jean-François Verpaele</t>
  </si>
  <si>
    <t>Verpaele</t>
  </si>
  <si>
    <t>Vincent Michotte</t>
  </si>
  <si>
    <t>V.Michotte@aissj.brussels</t>
  </si>
  <si>
    <t>laurentdooms@gmail.com</t>
  </si>
  <si>
    <t>maximeraquet@gmail.com</t>
  </si>
  <si>
    <t>jf.bourlet.avocat@gmail.com</t>
  </si>
  <si>
    <t>Jean-François</t>
  </si>
  <si>
    <t xml:space="preserve">Bourlet </t>
  </si>
  <si>
    <t>CU</t>
  </si>
  <si>
    <t>Martin</t>
  </si>
  <si>
    <t>Millet</t>
  </si>
  <si>
    <t>Augustin</t>
  </si>
  <si>
    <t>Eric</t>
  </si>
  <si>
    <t>Wyart</t>
  </si>
  <si>
    <t>Rudy</t>
  </si>
  <si>
    <t>Clercq</t>
  </si>
  <si>
    <t>François</t>
  </si>
  <si>
    <t>Houtain</t>
  </si>
  <si>
    <t>Koray</t>
  </si>
  <si>
    <t>Göçmen</t>
  </si>
  <si>
    <t>Christophe</t>
  </si>
  <si>
    <t>Vandenschrieck</t>
  </si>
  <si>
    <t>Alexandre</t>
  </si>
  <si>
    <t>Brennet</t>
  </si>
  <si>
    <t>Gielen</t>
  </si>
  <si>
    <t>Marchal</t>
  </si>
  <si>
    <t>Morales</t>
  </si>
  <si>
    <t>Lizein</t>
  </si>
  <si>
    <t>Daxhelet</t>
  </si>
  <si>
    <t>Julien</t>
  </si>
  <si>
    <t>Carière</t>
  </si>
  <si>
    <t>Bruno</t>
  </si>
  <si>
    <t>Falize</t>
  </si>
  <si>
    <t>Géraldine</t>
  </si>
  <si>
    <t>Henkinbrant</t>
  </si>
  <si>
    <t>Sébastien</t>
  </si>
  <si>
    <t>de thomaz</t>
  </si>
  <si>
    <t>Paul</t>
  </si>
  <si>
    <t>Lebrun</t>
  </si>
  <si>
    <t>Clarinval</t>
  </si>
  <si>
    <t>Maximilien</t>
  </si>
  <si>
    <t>Thielens</t>
  </si>
  <si>
    <t>Arthur</t>
  </si>
  <si>
    <t>Prost-Gargoz</t>
  </si>
  <si>
    <t xml:space="preserve">Alexandre </t>
  </si>
  <si>
    <t>Tellin</t>
  </si>
  <si>
    <t>Nathan</t>
  </si>
  <si>
    <t>0494/858015</t>
  </si>
  <si>
    <t>0479/940431</t>
  </si>
  <si>
    <t>0477/792738 </t>
  </si>
  <si>
    <t>Soupar</t>
  </si>
  <si>
    <t xml:space="preserve">Arnaud </t>
  </si>
  <si>
    <t>prénom</t>
  </si>
  <si>
    <t xml:space="preserve">Nom </t>
  </si>
  <si>
    <t>Despiegeleer</t>
  </si>
  <si>
    <t>Benoit</t>
  </si>
  <si>
    <t>marcbrennet@hotmail.com</t>
  </si>
  <si>
    <t>WADU</t>
  </si>
  <si>
    <t>Laurent</t>
  </si>
  <si>
    <t>Valérie</t>
  </si>
  <si>
    <t>Vlamynck</t>
  </si>
  <si>
    <t>Olivier</t>
  </si>
  <si>
    <t>Dominguez</t>
  </si>
  <si>
    <t>Nicolas</t>
  </si>
  <si>
    <t>Deschoemaker</t>
  </si>
  <si>
    <t>Colemonts</t>
  </si>
  <si>
    <t>Jean-Jacques</t>
  </si>
  <si>
    <t>Conreur</t>
  </si>
  <si>
    <t>Raphael</t>
  </si>
  <si>
    <t>Schréder</t>
  </si>
  <si>
    <t>Hoareau</t>
  </si>
  <si>
    <t>Albert</t>
  </si>
  <si>
    <t>Dijkerman</t>
  </si>
  <si>
    <t>BUHC</t>
  </si>
  <si>
    <t>BAYA</t>
  </si>
  <si>
    <t>Coenen</t>
  </si>
  <si>
    <t>Xavier</t>
  </si>
  <si>
    <t>president@brugelettehockeyclub.be</t>
  </si>
  <si>
    <t>0477/973686</t>
  </si>
  <si>
    <t>0475/331856</t>
  </si>
  <si>
    <t>CHES</t>
  </si>
  <si>
    <t>Murer</t>
  </si>
  <si>
    <t>Emmanuel</t>
  </si>
  <si>
    <t>EMBO</t>
  </si>
  <si>
    <t>Duchateau</t>
  </si>
  <si>
    <t>Catherine</t>
  </si>
  <si>
    <t>Watlet</t>
  </si>
  <si>
    <t>Franck</t>
  </si>
  <si>
    <t>Lebeault</t>
  </si>
  <si>
    <t>francklebeault@gmail.com</t>
  </si>
  <si>
    <t>atellin@gmail.com</t>
  </si>
  <si>
    <t>0473/878139</t>
  </si>
  <si>
    <t>Jean Marie</t>
  </si>
  <si>
    <t>Stienon</t>
  </si>
  <si>
    <t>Florian</t>
  </si>
  <si>
    <t>Pillariaux</t>
  </si>
  <si>
    <t>Thierry</t>
  </si>
  <si>
    <t>Thibault</t>
  </si>
  <si>
    <t>Huyghebaert</t>
  </si>
  <si>
    <t>LALO</t>
  </si>
  <si>
    <t>Dumon</t>
  </si>
  <si>
    <t>Jean-Guy</t>
  </si>
  <si>
    <t>dumon_jg@hotmail.com</t>
  </si>
  <si>
    <t>0495/547706</t>
  </si>
  <si>
    <t>LANG</t>
  </si>
  <si>
    <t>Somers</t>
  </si>
  <si>
    <t>Jean Paul</t>
  </si>
  <si>
    <t>jean-paul.somers@pb-media.eu</t>
  </si>
  <si>
    <t>Virginie</t>
  </si>
  <si>
    <t>de Fresquet</t>
  </si>
  <si>
    <t>Henry de Generet</t>
  </si>
  <si>
    <t>Everard</t>
  </si>
  <si>
    <t>Johan</t>
  </si>
  <si>
    <t>Yves</t>
  </si>
  <si>
    <t>LUX</t>
  </si>
  <si>
    <t>LYNX</t>
  </si>
  <si>
    <t>PERU</t>
  </si>
  <si>
    <t>Pardoms</t>
  </si>
  <si>
    <t xml:space="preserve">Christine </t>
  </si>
  <si>
    <t>Orlandi</t>
  </si>
  <si>
    <t>Michel</t>
  </si>
  <si>
    <t>De Knoop</t>
  </si>
  <si>
    <t>Patrick</t>
  </si>
  <si>
    <t>POLO</t>
  </si>
  <si>
    <t>alexandre.verpaele@gmail.com</t>
  </si>
  <si>
    <t>Coulon</t>
  </si>
  <si>
    <t>hockeyacademy@royalracing1891.be</t>
  </si>
  <si>
    <t>Hebbelynck</t>
  </si>
  <si>
    <t>De Streel</t>
  </si>
  <si>
    <t>Madeleine</t>
  </si>
  <si>
    <t>RELA</t>
  </si>
  <si>
    <t>Cordier</t>
  </si>
  <si>
    <t>Stéphane</t>
  </si>
  <si>
    <t>stephane@ucclesport.be</t>
  </si>
  <si>
    <t>Duchâteau</t>
  </si>
  <si>
    <t>De Lit</t>
  </si>
  <si>
    <t>Antoine</t>
  </si>
  <si>
    <t>Pierre</t>
  </si>
  <si>
    <t>Hugo</t>
  </si>
  <si>
    <t>Baltus</t>
  </si>
  <si>
    <t>michel_baltus@skynet.be</t>
  </si>
  <si>
    <t>VIVE</t>
  </si>
  <si>
    <t>Maes</t>
  </si>
  <si>
    <t>Géruzet</t>
  </si>
  <si>
    <t>Thelen</t>
  </si>
  <si>
    <t>Van Caubergh</t>
  </si>
  <si>
    <t>Charlotte</t>
  </si>
  <si>
    <t>Fred</t>
  </si>
  <si>
    <t>WHITE</t>
  </si>
  <si>
    <t>ZAID</t>
  </si>
  <si>
    <t>Lauwers</t>
  </si>
  <si>
    <t>René</t>
  </si>
  <si>
    <t>Emegenbirn</t>
  </si>
  <si>
    <t>Nikitin</t>
  </si>
  <si>
    <t>Konstantin</t>
  </si>
  <si>
    <t>Vincent</t>
  </si>
  <si>
    <t>Lallemand</t>
  </si>
  <si>
    <t>Maxime</t>
  </si>
  <si>
    <t>Sakellaridis</t>
  </si>
  <si>
    <t>Alec</t>
  </si>
  <si>
    <t>Meulders</t>
  </si>
  <si>
    <t>Christian</t>
  </si>
  <si>
    <t>Bouhy</t>
  </si>
  <si>
    <t>Bastin</t>
  </si>
  <si>
    <t>Nicholas</t>
  </si>
  <si>
    <t>de Wasseige</t>
  </si>
  <si>
    <t>Syne</t>
  </si>
  <si>
    <t>Harold</t>
  </si>
  <si>
    <t>Van Dingenen</t>
  </si>
  <si>
    <t>Killian</t>
  </si>
  <si>
    <t>Bollengier</t>
  </si>
  <si>
    <t>Alexis</t>
  </si>
  <si>
    <t>De Putter</t>
  </si>
  <si>
    <t>Elwan</t>
  </si>
  <si>
    <t>Van Eecke</t>
  </si>
  <si>
    <t>Jean</t>
  </si>
  <si>
    <t>Wouters</t>
  </si>
  <si>
    <t>contacté</t>
  </si>
  <si>
    <t>visités</t>
  </si>
  <si>
    <t>kit CUC</t>
  </si>
  <si>
    <t>MACA</t>
  </si>
  <si>
    <t>Plaisant</t>
  </si>
  <si>
    <t>Himpe</t>
  </si>
  <si>
    <t>Maarten</t>
  </si>
  <si>
    <t>Simons</t>
  </si>
  <si>
    <t>Lucie</t>
  </si>
  <si>
    <t>Paquet</t>
  </si>
  <si>
    <t>Brieuc</t>
  </si>
  <si>
    <t>REG.</t>
  </si>
  <si>
    <t>HAIN</t>
  </si>
  <si>
    <t>BXL</t>
  </si>
  <si>
    <t>NA/LUX</t>
  </si>
  <si>
    <t>LIEG</t>
  </si>
  <si>
    <t>BRAB</t>
  </si>
  <si>
    <t>Cuvelliez</t>
  </si>
  <si>
    <t>nathan.cuvelliez@gmail.com</t>
  </si>
  <si>
    <t>arnaudsoupart@gmail.com</t>
  </si>
  <si>
    <t>Pauwels</t>
  </si>
  <si>
    <t>Nancy</t>
  </si>
  <si>
    <t>responsable.sportif.rhcn@gmail.com</t>
  </si>
  <si>
    <t>Matteo</t>
  </si>
  <si>
    <t>Dell'Aera</t>
  </si>
  <si>
    <t>Vanbraekel</t>
  </si>
  <si>
    <t>Raphaël</t>
  </si>
  <si>
    <t>Paquot</t>
  </si>
  <si>
    <t>CLUB UMPIRE</t>
  </si>
  <si>
    <t>Nb. Examen CU *</t>
  </si>
  <si>
    <t>* girls = 1,2</t>
  </si>
  <si>
    <t>Nombre de EQUIPE</t>
  </si>
  <si>
    <t>Colonne1</t>
  </si>
  <si>
    <t>CHAMPIONNAT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</si>
  <si>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</si>
  <si>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</si>
  <si>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</si>
  <si>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</si>
  <si>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</si>
  <si>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</si>
  <si>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</si>
  <si>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</si>
  <si>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</si>
  <si>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</si>
  <si>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</si>
  <si>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</si>
  <si>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</si>
  <si>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</si>
  <si>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</si>
  <si>
    <t>OR</t>
  </si>
  <si>
    <t>ARGENT</t>
  </si>
  <si>
    <t>BRONZE</t>
  </si>
  <si>
    <t>CLUB</t>
  </si>
  <si>
    <t>DIV</t>
  </si>
  <si>
    <t>Belgian League Dames</t>
  </si>
  <si>
    <t>Belgian League Heren</t>
  </si>
  <si>
    <t>College League Boys</t>
  </si>
  <si>
    <t>Heren Lagere</t>
  </si>
  <si>
    <t>Junior Ladies</t>
  </si>
  <si>
    <t>M35+</t>
  </si>
  <si>
    <t>M45+</t>
  </si>
  <si>
    <t>Open League Dames</t>
  </si>
  <si>
    <t>Open League Heren</t>
  </si>
  <si>
    <t>U14 Boys</t>
  </si>
  <si>
    <t>U14 Girls</t>
  </si>
  <si>
    <t>U16 Boys</t>
  </si>
  <si>
    <t>U16 Girls</t>
  </si>
  <si>
    <t>U19 Boys</t>
  </si>
  <si>
    <t>U19 Girls</t>
  </si>
  <si>
    <t>Total général</t>
  </si>
  <si>
    <t>min. 3</t>
  </si>
  <si>
    <t>&gt; 2</t>
  </si>
  <si>
    <t>3 x OR</t>
  </si>
  <si>
    <t>-</t>
  </si>
  <si>
    <t>1 x OR</t>
  </si>
  <si>
    <t>1 x Argent</t>
  </si>
  <si>
    <t>1 x Bronze</t>
  </si>
  <si>
    <t>2 x Argent</t>
  </si>
  <si>
    <t>3 x Argent</t>
  </si>
  <si>
    <t>2 x OR</t>
  </si>
  <si>
    <t>DARI</t>
  </si>
  <si>
    <t>EMBG</t>
  </si>
  <si>
    <t>2 x Bronze</t>
  </si>
  <si>
    <t>3 x Bronze</t>
  </si>
  <si>
    <t>&gt; 1</t>
  </si>
  <si>
    <t>LEOP</t>
  </si>
  <si>
    <t>BUDGET MAX POUR 2020</t>
  </si>
  <si>
    <t>LUXH</t>
  </si>
  <si>
    <t>Nb. de CU  x</t>
  </si>
  <si>
    <t>budget max:</t>
  </si>
  <si>
    <t>En 2019</t>
  </si>
  <si>
    <t>SAPI</t>
  </si>
  <si>
    <t>SUKK</t>
  </si>
  <si>
    <t>TOUR</t>
  </si>
  <si>
    <t>VOHC</t>
  </si>
  <si>
    <t>WDAL</t>
  </si>
  <si>
    <t>WHIT</t>
  </si>
  <si>
    <t>ACTUEL</t>
  </si>
  <si>
    <t>&gt; 80</t>
  </si>
  <si>
    <t>PROVINCE</t>
  </si>
  <si>
    <t>NAM/LUX</t>
  </si>
  <si>
    <t>BRBW</t>
  </si>
  <si>
    <t>Lamy</t>
  </si>
  <si>
    <t>Buratti</t>
  </si>
  <si>
    <t>Sciortino</t>
  </si>
  <si>
    <t>Cyril</t>
  </si>
  <si>
    <t>WATD</t>
  </si>
  <si>
    <t>Daels</t>
  </si>
  <si>
    <t>Jérémie</t>
  </si>
  <si>
    <t>Fesler</t>
  </si>
  <si>
    <t>Romain</t>
  </si>
  <si>
    <t>0468/083486</t>
  </si>
  <si>
    <t>Dascotte</t>
  </si>
  <si>
    <t>Frédéric</t>
  </si>
  <si>
    <t>Donckerwolcke</t>
  </si>
  <si>
    <t>Mayens</t>
  </si>
  <si>
    <t>Stanislas</t>
  </si>
  <si>
    <t>TAILLE</t>
  </si>
  <si>
    <t>M</t>
  </si>
  <si>
    <t>S</t>
  </si>
  <si>
    <t>M/L</t>
  </si>
  <si>
    <t>L/XL</t>
  </si>
  <si>
    <t>XL</t>
  </si>
  <si>
    <t>Daloze</t>
  </si>
  <si>
    <t>Geoffroy</t>
  </si>
  <si>
    <t>Maindiaux</t>
  </si>
  <si>
    <t>Jennes</t>
  </si>
  <si>
    <t>Benjamin</t>
  </si>
  <si>
    <t>Matrige</t>
  </si>
  <si>
    <t>Alain</t>
  </si>
  <si>
    <t>0471/447321</t>
  </si>
  <si>
    <t>0478/530500</t>
  </si>
  <si>
    <t>G.</t>
  </si>
  <si>
    <t>F</t>
  </si>
  <si>
    <t>H</t>
  </si>
  <si>
    <t>antoinecolemonts@amicale-anderlecht.com</t>
  </si>
  <si>
    <t>Van Gucht</t>
  </si>
  <si>
    <t>Zimmer</t>
  </si>
  <si>
    <t>Tanguy</t>
  </si>
  <si>
    <t>L</t>
  </si>
  <si>
    <t>Etienne</t>
  </si>
  <si>
    <t>Laetitia</t>
  </si>
  <si>
    <t>De Gavre</t>
  </si>
  <si>
    <t xml:space="preserve">Loge </t>
  </si>
  <si>
    <t>Isabelle</t>
  </si>
  <si>
    <t>Humblet</t>
  </si>
  <si>
    <t>Leeuw</t>
  </si>
  <si>
    <t>Vanderborght</t>
  </si>
  <si>
    <t>Lucien</t>
  </si>
  <si>
    <t>lucienvdb187@gmail.com</t>
  </si>
  <si>
    <t>Martin Schmets</t>
  </si>
  <si>
    <t>Céline</t>
  </si>
  <si>
    <t>celine.martinschmets@gmail.com</t>
  </si>
  <si>
    <t>0499/394947</t>
  </si>
  <si>
    <t>Moncourrier</t>
  </si>
  <si>
    <t>Amaury</t>
  </si>
  <si>
    <t>arbitrage@royallinkebeekhc.com</t>
  </si>
  <si>
    <t>0495/994339</t>
  </si>
  <si>
    <t>Heyninck</t>
  </si>
  <si>
    <t>0471/451085</t>
  </si>
  <si>
    <t>Duret</t>
  </si>
  <si>
    <t>nicduret@gmail.com</t>
  </si>
  <si>
    <t>0475/355514</t>
  </si>
  <si>
    <t>Sergeant</t>
  </si>
  <si>
    <t>Magali</t>
  </si>
  <si>
    <t>Van Geirt</t>
  </si>
  <si>
    <t>Dupret</t>
  </si>
  <si>
    <t>Hervé</t>
  </si>
  <si>
    <t>Yves.vangeirt@gmail.com</t>
  </si>
  <si>
    <t>0476/434041</t>
  </si>
  <si>
    <t>magalisergeant@hotmail.com</t>
  </si>
  <si>
    <t>0479/884398</t>
  </si>
  <si>
    <t>cuc@rasante.be</t>
  </si>
  <si>
    <t>Camps</t>
  </si>
  <si>
    <t>cc@m4sconsult.be</t>
  </si>
  <si>
    <t>0479/756185</t>
  </si>
  <si>
    <t>0477/491906</t>
  </si>
  <si>
    <t>Forton</t>
  </si>
  <si>
    <t>Jérome</t>
  </si>
  <si>
    <t>jerome-f@hotmail.com</t>
  </si>
  <si>
    <t>0494/216687</t>
  </si>
  <si>
    <t>heyninck.alexis@gmail.com</t>
  </si>
  <si>
    <t>Münster</t>
  </si>
  <si>
    <t>Nelson</t>
  </si>
  <si>
    <t>Peters</t>
  </si>
  <si>
    <t>Zwart</t>
  </si>
  <si>
    <t>Swinnen</t>
  </si>
  <si>
    <t>Jadin</t>
  </si>
  <si>
    <t>V</t>
  </si>
  <si>
    <t>Cuvelier</t>
  </si>
  <si>
    <t>Martrige</t>
  </si>
  <si>
    <t>pat.deknoop@skynet.be</t>
  </si>
  <si>
    <t>0474/680011</t>
  </si>
  <si>
    <t xml:space="preserve">Wijns </t>
  </si>
  <si>
    <t>Quentin</t>
  </si>
  <si>
    <t>quentin.wijns@gmail.com</t>
  </si>
  <si>
    <t>0476/855222</t>
  </si>
  <si>
    <t>johan.everard@yahoo.com</t>
  </si>
  <si>
    <t>0497/894379</t>
  </si>
  <si>
    <t>Florence</t>
  </si>
  <si>
    <t>Goethals</t>
  </si>
  <si>
    <t>florence.goethals@llnhc.be</t>
  </si>
  <si>
    <t>0472/203459</t>
  </si>
  <si>
    <t>Heuskin</t>
  </si>
  <si>
    <t>alain@qft.be</t>
  </si>
  <si>
    <t>0475/638669</t>
  </si>
  <si>
    <t>0495/816416</t>
  </si>
  <si>
    <t>thierryheuskin@gmail.com</t>
  </si>
  <si>
    <t>0479/981036</t>
  </si>
  <si>
    <t>Cadiat</t>
  </si>
  <si>
    <t>0495/579114</t>
  </si>
  <si>
    <t>0474/094744</t>
  </si>
  <si>
    <t>0471/594417</t>
  </si>
  <si>
    <t>Christine</t>
  </si>
  <si>
    <t>Feuillat</t>
  </si>
  <si>
    <t>Myriam</t>
  </si>
  <si>
    <t>Philippart</t>
  </si>
  <si>
    <t>d'Arras d'Haudercy</t>
  </si>
  <si>
    <t>Gauthier</t>
  </si>
  <si>
    <t>gauthierdadh@live.com</t>
  </si>
  <si>
    <t>0496/534209</t>
  </si>
  <si>
    <t>nicolasphilippart.44@gmail.com</t>
  </si>
  <si>
    <t>c.pardoms@gmail.com</t>
  </si>
  <si>
    <t>0498/417914</t>
  </si>
  <si>
    <t>XXL</t>
  </si>
  <si>
    <t>myriam.feuillat@hotmail.com</t>
  </si>
  <si>
    <t>Lecomte</t>
  </si>
  <si>
    <t>Harry</t>
  </si>
  <si>
    <t>Schimmel</t>
  </si>
  <si>
    <t>Thomas</t>
  </si>
  <si>
    <t>Leurquin</t>
  </si>
  <si>
    <t>Dannau</t>
  </si>
  <si>
    <t>Thiriet</t>
  </si>
  <si>
    <t>Plasschaert</t>
  </si>
  <si>
    <t>Deneumostier</t>
  </si>
  <si>
    <t>Sapart</t>
  </si>
  <si>
    <t>Vanderstocken</t>
  </si>
  <si>
    <t>Manil</t>
  </si>
  <si>
    <t>Pascal</t>
  </si>
  <si>
    <t>de Mesmaeker</t>
  </si>
  <si>
    <t>Geurts</t>
  </si>
  <si>
    <t>Corentin</t>
  </si>
  <si>
    <t>Hermans</t>
  </si>
  <si>
    <t>Edgar</t>
  </si>
  <si>
    <t>Lootvoet</t>
  </si>
  <si>
    <t>Albin</t>
  </si>
  <si>
    <t>De Keyser</t>
  </si>
  <si>
    <t>Valentin</t>
  </si>
  <si>
    <t>Henrion</t>
  </si>
  <si>
    <t>Haine</t>
  </si>
  <si>
    <t>Lenssens</t>
  </si>
  <si>
    <t>Donovan</t>
  </si>
  <si>
    <t>Muylaert</t>
  </si>
  <si>
    <t>Jonathan</t>
  </si>
  <si>
    <t>De Paepe</t>
  </si>
  <si>
    <t>Meesen</t>
  </si>
  <si>
    <t>Séverin</t>
  </si>
  <si>
    <t>Neuts</t>
  </si>
  <si>
    <t>Didier</t>
  </si>
  <si>
    <t>bleret-ol@yahoo.fr</t>
  </si>
  <si>
    <t>michelorlandi@hotmail.com</t>
  </si>
  <si>
    <t>didier.neuts@gmail.com</t>
  </si>
  <si>
    <t>0476/881525</t>
  </si>
  <si>
    <t>0473/685737</t>
  </si>
  <si>
    <t>0496/274859</t>
  </si>
  <si>
    <t>0479/843995</t>
  </si>
  <si>
    <t>0495/999354</t>
  </si>
  <si>
    <t>0475/957011</t>
  </si>
  <si>
    <t>0477/399295</t>
  </si>
  <si>
    <t>0475/564144</t>
  </si>
  <si>
    <t>0474/956896</t>
  </si>
  <si>
    <t>0496/255191</t>
  </si>
  <si>
    <t>0476/613476</t>
  </si>
  <si>
    <t>0475/476152</t>
  </si>
  <si>
    <t>0471/764438</t>
  </si>
  <si>
    <t>0477/815937</t>
  </si>
  <si>
    <t>0474/757607</t>
  </si>
  <si>
    <t>0472/312489</t>
  </si>
  <si>
    <t>0475/519231</t>
  </si>
  <si>
    <t>Bleret</t>
  </si>
  <si>
    <t>0493/060311</t>
  </si>
  <si>
    <t>arbitrage@wadu.be</t>
  </si>
  <si>
    <t>Philippe</t>
  </si>
  <si>
    <t>philippe.daxhelet@skynet.be</t>
  </si>
  <si>
    <t>0478/883348</t>
  </si>
  <si>
    <t>de Longrée</t>
  </si>
  <si>
    <t>arnaud.delongree@gmail.com</t>
  </si>
  <si>
    <t>0479/711477</t>
  </si>
  <si>
    <t>Paquay</t>
  </si>
  <si>
    <t>Oscar</t>
  </si>
  <si>
    <t>paquaymanu@icloud.com</t>
  </si>
  <si>
    <t>0476/811884</t>
  </si>
  <si>
    <t>maximem3110@gmail.com</t>
  </si>
  <si>
    <t>0476/243301</t>
  </si>
  <si>
    <t>Godrie</t>
  </si>
  <si>
    <t>Clément</t>
  </si>
  <si>
    <t>clemgod5@gmail.com</t>
  </si>
  <si>
    <t>0471/098779</t>
  </si>
  <si>
    <t>Royakkers</t>
  </si>
  <si>
    <t>Gilbert</t>
  </si>
  <si>
    <t>Bernard</t>
  </si>
  <si>
    <t>cedricroyak@hotmail.com</t>
  </si>
  <si>
    <t>0479/276727</t>
  </si>
  <si>
    <t>vincentroyakkers@hotmail.com</t>
  </si>
  <si>
    <t>0475/807007</t>
  </si>
  <si>
    <t>bernard_gilbert@skynet.be</t>
  </si>
  <si>
    <t>0478/281580</t>
  </si>
  <si>
    <t>Noel</t>
  </si>
  <si>
    <t>noelfrancois71@gmail.com</t>
  </si>
  <si>
    <t>0476/284935</t>
  </si>
  <si>
    <t>Ancis</t>
  </si>
  <si>
    <t>Thibaud</t>
  </si>
  <si>
    <t>0468/494887</t>
  </si>
  <si>
    <t>Huysmans</t>
  </si>
  <si>
    <t>Vanden Hoeck</t>
  </si>
  <si>
    <t>Basile</t>
  </si>
  <si>
    <t>0471/056442</t>
  </si>
  <si>
    <t>michel.vandenhoeck@gmail.com</t>
  </si>
  <si>
    <t>0478/282206</t>
  </si>
  <si>
    <t>Cres</t>
  </si>
  <si>
    <t>Théo</t>
  </si>
  <si>
    <t>Bonhomme</t>
  </si>
  <si>
    <t>Lucas</t>
  </si>
  <si>
    <t>0478/199059</t>
  </si>
  <si>
    <t>lucasbonhomme@icloud.com</t>
  </si>
  <si>
    <t>0475/459786</t>
  </si>
  <si>
    <t>Stache</t>
  </si>
  <si>
    <t>Xabi</t>
  </si>
  <si>
    <t>0475/402009</t>
  </si>
  <si>
    <t>Claes</t>
  </si>
  <si>
    <t>operation@rasante.be</t>
  </si>
  <si>
    <t>0476/467537</t>
  </si>
  <si>
    <t>Pilette</t>
  </si>
  <si>
    <t>Loic</t>
  </si>
  <si>
    <t>piletteloic@gmail.com</t>
  </si>
  <si>
    <t>0483/731558</t>
  </si>
  <si>
    <t>Van Meerhaeghe</t>
  </si>
  <si>
    <t>thierry@gespodo.com</t>
  </si>
  <si>
    <t>0495/362507</t>
  </si>
  <si>
    <t>Overmars</t>
  </si>
  <si>
    <t>Tamara</t>
  </si>
  <si>
    <t>tamara.overmars@hotmail.com</t>
  </si>
  <si>
    <t>0471/049262</t>
  </si>
  <si>
    <t>Janssens</t>
  </si>
  <si>
    <t>janssensgeoffroy@gmail.com</t>
  </si>
  <si>
    <t>0477/330782</t>
  </si>
  <si>
    <t>olcadiat@gmail.com</t>
  </si>
  <si>
    <t>Viellevoye</t>
  </si>
  <si>
    <t>ber.v@me.com</t>
  </si>
  <si>
    <t>0475/330582</t>
  </si>
  <si>
    <t>Canon</t>
  </si>
  <si>
    <t>alexlynx3838@gmail.com</t>
  </si>
  <si>
    <t>0471/790798</t>
  </si>
  <si>
    <t>ewyart@hotmail.com</t>
  </si>
  <si>
    <t>0496/118695</t>
  </si>
  <si>
    <t>Piotin</t>
  </si>
  <si>
    <t>vp@cip-sa.be</t>
  </si>
  <si>
    <t>0475/523265</t>
  </si>
  <si>
    <t>CUC Formés 2021-2022</t>
  </si>
  <si>
    <t>email</t>
  </si>
  <si>
    <t>MENTOR CUC</t>
  </si>
  <si>
    <t>Colin</t>
  </si>
  <si>
    <t>info@hockeyhannut.be</t>
  </si>
  <si>
    <t>Watducks</t>
  </si>
  <si>
    <t>arbitrage.formation@watdu.be</t>
  </si>
  <si>
    <t>Uccle</t>
  </si>
  <si>
    <t>Demarteau</t>
  </si>
  <si>
    <t>demaral@hotmail.com</t>
  </si>
  <si>
    <t>Bellemans</t>
  </si>
  <si>
    <t>Thalia</t>
  </si>
  <si>
    <t>thaliabellemans@hotmail.com</t>
  </si>
  <si>
    <t>Van Hoorebeke</t>
  </si>
  <si>
    <t xml:space="preserve">Philippe </t>
  </si>
  <si>
    <t>philippe.vanhoorebeke@gmail.com</t>
  </si>
  <si>
    <t>frederic.thelen@gmail.com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</si>
</sst>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_);[Red]\(#,##0\ &quot;€&quot;\)"/>
  </numFmts>
  <fonts count="3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Segoe UI"/>
      <family val="2"/>
    </font>
    <font>
      <u/>
      <sz val="10"/>
      <color theme="10"/>
      <name val="Segoe UI"/>
      <family val="2"/>
    </font>
    <font>
      <b/>
      <u/>
      <sz val="11"/>
      <color theme="1"/>
      <name val="Calibri"/>
      <family val="2"/>
      <scheme val="minor"/>
    </font>
    <font>
      <u/>
      <sz val="10"/>
      <color rgb="FF0070C0"/>
      <name val="Segoe U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rgb="FF0070C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rgb="FFC00000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u/>
      <sz val="14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4"/>
      <color rgb="FF0563C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2"/>
      <color theme="1"/>
      <name val="ARIAL"/>
      <family val="2"/>
    </font>
    <font>
      <b/>
      <u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u/>
      <sz val="12"/>
      <color rgb="FF0066CC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758E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10" fillId="0" borderId="0">
      <alignment vertical="top"/>
    </xf>
    <xf numFmtId="0" fontId="6" fillId="0" borderId="0"/>
    <xf numFmtId="0" fontId="11" fillId="0" borderId="0">
      <alignment vertical="top"/>
    </xf>
  </cellStyleXfs>
  <cellXfs count="226">
    <xf numFmtId="0" fontId="0" fillId="0" borderId="0" xfId="0"/>
    <xf numFmtId="0" fontId="0" fillId="0" borderId="0" xfId="0" applyFill="1"/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4" fillId="0" borderId="0" xfId="0" applyFont="1" applyBorder="1"/>
    <xf numFmtId="0" fontId="1" fillId="0" borderId="0" xfId="1" applyBorder="1"/>
    <xf numFmtId="0" fontId="6" fillId="0" borderId="0" xfId="2" applyFill="1"/>
    <xf numFmtId="0" fontId="1" fillId="0" borderId="0" xfId="1" applyFill="1" applyAlignment="1">
      <alignment vertical="center"/>
    </xf>
    <xf numFmtId="0" fontId="1" fillId="0" borderId="0" xfId="1" applyFill="1" applyBorder="1"/>
    <xf numFmtId="0" fontId="1" fillId="0" borderId="0" xfId="1" applyFill="1"/>
    <xf numFmtId="0" fontId="9" fillId="0" borderId="0" xfId="2" applyFont="1" applyFill="1"/>
    <xf numFmtId="0" fontId="0" fillId="0" borderId="0" xfId="0" applyFill="1" applyBorder="1"/>
    <xf numFmtId="0" fontId="1" fillId="0" borderId="0" xfId="1" applyFill="1" applyBorder="1" applyAlignment="1">
      <alignment horizontal="left"/>
    </xf>
    <xf numFmtId="0" fontId="4" fillId="0" borderId="0" xfId="0" applyFont="1" applyFill="1" applyBorder="1"/>
    <xf numFmtId="0" fontId="0" fillId="0" borderId="0" xfId="0"/>
    <xf numFmtId="0" fontId="7" fillId="0" borderId="0" xfId="3" applyFill="1" applyAlignment="1">
      <alignment vertical="center"/>
    </xf>
    <xf numFmtId="0" fontId="8" fillId="0" borderId="0" xfId="0" applyFont="1"/>
    <xf numFmtId="0" fontId="0" fillId="0" borderId="0" xfId="0"/>
    <xf numFmtId="0" fontId="0" fillId="0" borderId="0" xfId="0"/>
    <xf numFmtId="0" fontId="1" fillId="0" borderId="0" xfId="1" applyBorder="1" applyAlignment="1">
      <alignment vertical="center" wrapText="1"/>
    </xf>
    <xf numFmtId="0" fontId="1" fillId="0" borderId="6" xfId="1" applyFill="1" applyBorder="1"/>
    <xf numFmtId="0" fontId="1" fillId="0" borderId="6" xfId="1" applyFill="1" applyBorder="1" applyAlignment="1">
      <alignment vertical="center" wrapText="1"/>
    </xf>
    <xf numFmtId="0" fontId="4" fillId="0" borderId="6" xfId="0" applyFont="1" applyFill="1" applyBorder="1"/>
    <xf numFmtId="0" fontId="1" fillId="0" borderId="6" xfId="1" applyFill="1" applyBorder="1" applyAlignment="1">
      <alignment vertical="center"/>
    </xf>
    <xf numFmtId="0" fontId="1" fillId="0" borderId="6" xfId="1" applyFill="1" applyBorder="1" applyAlignment="1">
      <alignment wrapText="1"/>
    </xf>
    <xf numFmtId="0" fontId="1" fillId="0" borderId="6" xfId="1" applyFill="1" applyBorder="1" applyAlignment="1">
      <alignment horizontal="left"/>
    </xf>
    <xf numFmtId="0" fontId="8" fillId="2" borderId="4" xfId="0" applyFont="1" applyFill="1" applyBorder="1"/>
    <xf numFmtId="0" fontId="8" fillId="2" borderId="5" xfId="0" applyFont="1" applyFill="1" applyBorder="1"/>
    <xf numFmtId="0" fontId="8" fillId="2" borderId="3" xfId="0" applyFont="1" applyFill="1" applyBorder="1"/>
    <xf numFmtId="0" fontId="0" fillId="0" borderId="6" xfId="0" applyFill="1" applyBorder="1"/>
    <xf numFmtId="0" fontId="3" fillId="0" borderId="6" xfId="1" applyFont="1" applyFill="1" applyBorder="1"/>
    <xf numFmtId="0" fontId="2" fillId="0" borderId="6" xfId="0" applyFont="1" applyFill="1" applyBorder="1"/>
    <xf numFmtId="0" fontId="5" fillId="0" borderId="6" xfId="0" applyFont="1" applyFill="1" applyBorder="1"/>
    <xf numFmtId="0" fontId="3" fillId="0" borderId="6" xfId="1" applyFont="1" applyFill="1" applyBorder="1" applyAlignment="1">
      <alignment horizontal="left"/>
    </xf>
    <xf numFmtId="0" fontId="14" fillId="0" borderId="7" xfId="0" applyFont="1" applyFill="1" applyBorder="1" applyAlignment="1">
      <alignment horizontal="center" vertical="center"/>
    </xf>
    <xf numFmtId="0" fontId="13" fillId="0" borderId="8" xfId="0" applyFont="1" applyBorder="1"/>
    <xf numFmtId="0" fontId="13" fillId="0" borderId="7" xfId="0" applyFont="1" applyBorder="1"/>
    <xf numFmtId="0" fontId="16" fillId="0" borderId="8" xfId="1" applyFont="1" applyBorder="1"/>
    <xf numFmtId="0" fontId="18" fillId="0" borderId="8" xfId="1" applyFont="1" applyBorder="1"/>
    <xf numFmtId="0" fontId="18" fillId="0" borderId="7" xfId="1" applyFont="1" applyBorder="1"/>
    <xf numFmtId="0" fontId="16" fillId="0" borderId="8" xfId="1" applyFont="1" applyBorder="1" applyAlignment="1">
      <alignment vertical="center" wrapText="1"/>
    </xf>
    <xf numFmtId="0" fontId="13" fillId="0" borderId="7" xfId="0" applyFont="1" applyFill="1" applyBorder="1"/>
    <xf numFmtId="0" fontId="15" fillId="0" borderId="8" xfId="0" applyFont="1" applyBorder="1"/>
    <xf numFmtId="0" fontId="19" fillId="0" borderId="8" xfId="0" applyFont="1" applyBorder="1"/>
    <xf numFmtId="0" fontId="19" fillId="0" borderId="7" xfId="0" applyFont="1" applyBorder="1"/>
    <xf numFmtId="0" fontId="15" fillId="0" borderId="8" xfId="1" applyFont="1" applyBorder="1"/>
    <xf numFmtId="0" fontId="16" fillId="0" borderId="8" xfId="1" applyFont="1" applyFill="1" applyBorder="1"/>
    <xf numFmtId="0" fontId="13" fillId="0" borderId="8" xfId="0" applyFont="1" applyFill="1" applyBorder="1"/>
    <xf numFmtId="0" fontId="16" fillId="0" borderId="7" xfId="1" applyFont="1" applyFill="1" applyBorder="1"/>
    <xf numFmtId="0" fontId="18" fillId="0" borderId="8" xfId="1" applyFont="1" applyBorder="1" applyAlignment="1">
      <alignment horizontal="left"/>
    </xf>
    <xf numFmtId="0" fontId="18" fillId="0" borderId="7" xfId="1" applyFont="1" applyBorder="1" applyAlignment="1">
      <alignment horizontal="left"/>
    </xf>
    <xf numFmtId="0" fontId="15" fillId="0" borderId="8" xfId="1" applyFont="1" applyFill="1" applyBorder="1" applyAlignment="1">
      <alignment horizontal="left"/>
    </xf>
    <xf numFmtId="0" fontId="16" fillId="0" borderId="8" xfId="1" applyFont="1" applyBorder="1" applyAlignment="1">
      <alignment vertical="center"/>
    </xf>
    <xf numFmtId="0" fontId="18" fillId="0" borderId="0" xfId="1" applyFont="1"/>
    <xf numFmtId="0" fontId="20" fillId="0" borderId="7" xfId="0" applyFont="1" applyBorder="1"/>
    <xf numFmtId="0" fontId="16" fillId="0" borderId="0" xfId="1" applyFont="1" applyFill="1"/>
    <xf numFmtId="0" fontId="0" fillId="3" borderId="0" xfId="0" applyFill="1"/>
    <xf numFmtId="0" fontId="0" fillId="3" borderId="0" xfId="0" applyFill="1" applyBorder="1"/>
    <xf numFmtId="0" fontId="8" fillId="2" borderId="0" xfId="0" applyFont="1" applyFill="1" applyBorder="1"/>
    <xf numFmtId="0" fontId="13" fillId="4" borderId="7" xfId="0" applyFont="1" applyFill="1" applyBorder="1"/>
    <xf numFmtId="0" fontId="18" fillId="4" borderId="7" xfId="0" applyFont="1" applyFill="1" applyBorder="1"/>
    <xf numFmtId="0" fontId="8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9" fillId="0" borderId="1" xfId="0" applyFont="1" applyBorder="1"/>
    <xf numFmtId="0" fontId="19" fillId="0" borderId="9" xfId="0" applyFont="1" applyBorder="1"/>
    <xf numFmtId="0" fontId="15" fillId="0" borderId="1" xfId="0" applyFont="1" applyBorder="1"/>
    <xf numFmtId="0" fontId="17" fillId="0" borderId="9" xfId="0" applyFont="1" applyBorder="1"/>
    <xf numFmtId="0" fontId="23" fillId="0" borderId="1" xfId="0" applyFont="1" applyBorder="1"/>
    <xf numFmtId="0" fontId="1" fillId="0" borderId="1" xfId="1" applyBorder="1"/>
    <xf numFmtId="0" fontId="15" fillId="0" borderId="9" xfId="0" applyFont="1" applyBorder="1"/>
    <xf numFmtId="0" fontId="23" fillId="0" borderId="9" xfId="0" applyFont="1" applyBorder="1"/>
    <xf numFmtId="0" fontId="17" fillId="0" borderId="9" xfId="0" applyFont="1" applyBorder="1" applyAlignment="1">
      <alignment horizontal="left"/>
    </xf>
    <xf numFmtId="0" fontId="1" fillId="0" borderId="9" xfId="1" applyBorder="1" applyAlignment="1">
      <alignment horizontal="left"/>
    </xf>
    <xf numFmtId="0" fontId="23" fillId="0" borderId="9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4" fillId="0" borderId="1" xfId="0" applyFont="1" applyBorder="1"/>
    <xf numFmtId="0" fontId="2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19" fillId="6" borderId="9" xfId="0" applyFont="1" applyFill="1" applyBorder="1"/>
    <xf numFmtId="0" fontId="1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8" xfId="1" applyFill="1" applyBorder="1" applyAlignment="1">
      <alignment horizontal="left"/>
    </xf>
    <xf numFmtId="0" fontId="16" fillId="0" borderId="9" xfId="1" applyFont="1" applyFill="1" applyBorder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3" fillId="10" borderId="7" xfId="0" applyFont="1" applyFill="1" applyBorder="1"/>
    <xf numFmtId="0" fontId="1" fillId="0" borderId="0" xfId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6" fillId="11" borderId="0" xfId="0" applyFont="1" applyFill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27" fillId="12" borderId="6" xfId="0" applyNumberFormat="1" applyFont="1" applyFill="1" applyBorder="1" applyAlignment="1">
      <alignment horizontal="center" vertical="center" wrapText="1"/>
    </xf>
    <xf numFmtId="9" fontId="27" fillId="13" borderId="6" xfId="0" applyNumberFormat="1" applyFont="1" applyFill="1" applyBorder="1" applyAlignment="1">
      <alignment horizontal="center" vertical="center" wrapText="1"/>
    </xf>
    <xf numFmtId="0" fontId="27" fillId="12" borderId="6" xfId="0" applyFont="1" applyFill="1" applyBorder="1" applyAlignment="1">
      <alignment horizontal="center" vertical="center" wrapText="1"/>
    </xf>
    <xf numFmtId="0" fontId="27" fillId="13" borderId="6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0" fontId="30" fillId="3" borderId="6" xfId="0" applyFont="1" applyFill="1" applyBorder="1" applyAlignment="1">
      <alignment horizontal="center" vertical="top"/>
    </xf>
    <xf numFmtId="0" fontId="25" fillId="4" borderId="13" xfId="0" applyFont="1" applyFill="1" applyBorder="1" applyAlignment="1">
      <alignment horizontal="center" vertical="top"/>
    </xf>
    <xf numFmtId="0" fontId="25" fillId="4" borderId="8" xfId="0" applyFont="1" applyFill="1" applyBorder="1" applyAlignment="1">
      <alignment horizontal="center" vertical="top"/>
    </xf>
    <xf numFmtId="0" fontId="25" fillId="4" borderId="14" xfId="0" applyFont="1" applyFill="1" applyBorder="1" applyAlignment="1">
      <alignment horizontal="center" vertical="top"/>
    </xf>
    <xf numFmtId="0" fontId="25" fillId="4" borderId="15" xfId="0" applyFont="1" applyFill="1" applyBorder="1" applyAlignment="1">
      <alignment horizontal="center" vertical="top"/>
    </xf>
    <xf numFmtId="0" fontId="25" fillId="4" borderId="16" xfId="0" applyFont="1" applyFill="1" applyBorder="1" applyAlignment="1">
      <alignment horizontal="center" vertical="top"/>
    </xf>
    <xf numFmtId="0" fontId="25" fillId="4" borderId="17" xfId="0" applyFont="1" applyFill="1" applyBorder="1" applyAlignment="1">
      <alignment horizontal="center" vertical="top"/>
    </xf>
    <xf numFmtId="0" fontId="25" fillId="4" borderId="0" xfId="0" applyFont="1" applyFill="1" applyAlignment="1">
      <alignment horizontal="center" vertical="top"/>
    </xf>
    <xf numFmtId="0" fontId="25" fillId="4" borderId="18" xfId="0" applyFont="1" applyFill="1" applyBorder="1" applyAlignment="1">
      <alignment horizontal="center" vertical="top"/>
    </xf>
    <xf numFmtId="0" fontId="25" fillId="4" borderId="19" xfId="0" applyFont="1" applyFill="1" applyBorder="1" applyAlignment="1">
      <alignment horizontal="center" vertical="top"/>
    </xf>
    <xf numFmtId="0" fontId="25" fillId="4" borderId="20" xfId="0" applyFont="1" applyFill="1" applyBorder="1" applyAlignment="1">
      <alignment horizontal="center" vertical="top"/>
    </xf>
    <xf numFmtId="0" fontId="25" fillId="4" borderId="1" xfId="0" applyFont="1" applyFill="1" applyBorder="1" applyAlignment="1">
      <alignment horizontal="center" vertical="top"/>
    </xf>
    <xf numFmtId="0" fontId="25" fillId="4" borderId="21" xfId="0" applyFont="1" applyFill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10" fillId="3" borderId="22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6" fontId="0" fillId="0" borderId="0" xfId="0" applyNumberFormat="1" applyAlignment="1">
      <alignment horizontal="center" vertical="top"/>
    </xf>
    <xf numFmtId="6" fontId="25" fillId="0" borderId="23" xfId="0" applyNumberFormat="1" applyFont="1" applyBorder="1" applyAlignment="1">
      <alignment vertical="top"/>
    </xf>
    <xf numFmtId="0" fontId="10" fillId="12" borderId="22" xfId="0" applyFont="1" applyFill="1" applyBorder="1" applyAlignment="1">
      <alignment vertical="top"/>
    </xf>
    <xf numFmtId="6" fontId="0" fillId="0" borderId="23" xfId="0" applyNumberFormat="1" applyBorder="1" applyAlignment="1">
      <alignment vertical="top"/>
    </xf>
    <xf numFmtId="0" fontId="10" fillId="13" borderId="22" xfId="0" applyFont="1" applyFill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6" fontId="25" fillId="0" borderId="26" xfId="0" applyNumberFormat="1" applyFont="1" applyBorder="1" applyAlignment="1">
      <alignment vertical="top"/>
    </xf>
    <xf numFmtId="6" fontId="10" fillId="0" borderId="0" xfId="0" applyNumberFormat="1" applyFont="1" applyAlignment="1">
      <alignment vertical="top"/>
    </xf>
    <xf numFmtId="6" fontId="0" fillId="0" borderId="0" xfId="0" applyNumberFormat="1" applyAlignment="1">
      <alignment vertical="top"/>
    </xf>
    <xf numFmtId="6" fontId="0" fillId="0" borderId="27" xfId="0" applyNumberFormat="1" applyBorder="1" applyAlignment="1">
      <alignment vertical="top"/>
    </xf>
    <xf numFmtId="6" fontId="25" fillId="0" borderId="25" xfId="0" applyNumberFormat="1" applyFont="1" applyBorder="1" applyAlignment="1">
      <alignment vertical="top"/>
    </xf>
    <xf numFmtId="0" fontId="0" fillId="0" borderId="26" xfId="0" applyBorder="1" applyAlignment="1">
      <alignment vertical="top"/>
    </xf>
    <xf numFmtId="1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9" fontId="27" fillId="3" borderId="14" xfId="0" applyNumberFormat="1" applyFont="1" applyFill="1" applyBorder="1" applyAlignment="1">
      <alignment horizontal="center" vertical="center" wrapText="1"/>
    </xf>
    <xf numFmtId="9" fontId="27" fillId="15" borderId="29" xfId="0" applyNumberFormat="1" applyFont="1" applyFill="1" applyBorder="1" applyAlignment="1">
      <alignment horizontal="center" vertical="center" wrapText="1"/>
    </xf>
    <xf numFmtId="1" fontId="0" fillId="0" borderId="30" xfId="0" applyNumberFormat="1" applyBorder="1" applyAlignment="1">
      <alignment horizontal="center" vertical="top"/>
    </xf>
    <xf numFmtId="0" fontId="27" fillId="15" borderId="2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7" fillId="3" borderId="33" xfId="0" applyFont="1" applyFill="1" applyBorder="1" applyAlignment="1">
      <alignment horizontal="center" vertical="center"/>
    </xf>
    <xf numFmtId="0" fontId="27" fillId="12" borderId="34" xfId="0" applyFont="1" applyFill="1" applyBorder="1" applyAlignment="1">
      <alignment horizontal="center" vertical="center"/>
    </xf>
    <xf numFmtId="0" fontId="27" fillId="13" borderId="34" xfId="0" applyFont="1" applyFill="1" applyBorder="1" applyAlignment="1">
      <alignment horizontal="center" vertical="center"/>
    </xf>
    <xf numFmtId="0" fontId="27" fillId="15" borderId="35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9" fontId="27" fillId="3" borderId="37" xfId="0" applyNumberFormat="1" applyFont="1" applyFill="1" applyBorder="1" applyAlignment="1">
      <alignment horizontal="center" vertical="center" wrapText="1"/>
    </xf>
    <xf numFmtId="1" fontId="0" fillId="0" borderId="38" xfId="0" applyNumberFormat="1" applyBorder="1" applyAlignment="1">
      <alignment horizontal="center" vertical="top"/>
    </xf>
    <xf numFmtId="1" fontId="0" fillId="0" borderId="39" xfId="0" applyNumberForma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29" fillId="0" borderId="42" xfId="0" applyFont="1" applyBorder="1" applyAlignment="1">
      <alignment horizontal="center" vertical="top"/>
    </xf>
    <xf numFmtId="0" fontId="29" fillId="0" borderId="43" xfId="0" applyFont="1" applyBorder="1" applyAlignment="1">
      <alignment horizontal="center" vertical="top"/>
    </xf>
    <xf numFmtId="1" fontId="29" fillId="0" borderId="44" xfId="0" applyNumberFormat="1" applyFont="1" applyBorder="1" applyAlignment="1">
      <alignment horizontal="center" vertical="top"/>
    </xf>
    <xf numFmtId="0" fontId="21" fillId="0" borderId="42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top"/>
    </xf>
    <xf numFmtId="0" fontId="21" fillId="0" borderId="44" xfId="0" applyFont="1" applyBorder="1" applyAlignment="1">
      <alignment horizontal="center" vertical="top"/>
    </xf>
    <xf numFmtId="1" fontId="0" fillId="12" borderId="30" xfId="0" applyNumberFormat="1" applyFill="1" applyBorder="1" applyAlignment="1">
      <alignment horizontal="center" vertical="top"/>
    </xf>
    <xf numFmtId="0" fontId="0" fillId="14" borderId="28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top"/>
    </xf>
    <xf numFmtId="0" fontId="29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13" borderId="0" xfId="0" applyFill="1" applyBorder="1" applyAlignment="1">
      <alignment horizontal="center" vertical="top"/>
    </xf>
    <xf numFmtId="0" fontId="0" fillId="12" borderId="0" xfId="0" applyFill="1" applyBorder="1" applyAlignment="1">
      <alignment horizontal="center" vertical="top"/>
    </xf>
    <xf numFmtId="9" fontId="27" fillId="3" borderId="17" xfId="0" applyNumberFormat="1" applyFont="1" applyFill="1" applyBorder="1" applyAlignment="1">
      <alignment horizontal="center" vertical="center" wrapText="1"/>
    </xf>
    <xf numFmtId="9" fontId="27" fillId="12" borderId="12" xfId="0" applyNumberFormat="1" applyFont="1" applyFill="1" applyBorder="1" applyAlignment="1">
      <alignment horizontal="center" vertical="center" wrapText="1"/>
    </xf>
    <xf numFmtId="9" fontId="27" fillId="13" borderId="12" xfId="0" applyNumberFormat="1" applyFont="1" applyFill="1" applyBorder="1" applyAlignment="1">
      <alignment horizontal="center" vertical="center" wrapText="1"/>
    </xf>
    <xf numFmtId="1" fontId="21" fillId="0" borderId="45" xfId="0" applyNumberFormat="1" applyFont="1" applyBorder="1" applyAlignment="1">
      <alignment horizontal="center" vertical="top"/>
    </xf>
    <xf numFmtId="1" fontId="21" fillId="0" borderId="46" xfId="0" applyNumberFormat="1" applyFont="1" applyBorder="1" applyAlignment="1">
      <alignment horizontal="center" vertical="top"/>
    </xf>
    <xf numFmtId="0" fontId="0" fillId="15" borderId="47" xfId="0" applyFill="1" applyBorder="1" applyAlignment="1">
      <alignment horizontal="center" vertical="center" wrapText="1"/>
    </xf>
    <xf numFmtId="1" fontId="21" fillId="0" borderId="48" xfId="0" applyNumberFormat="1" applyFont="1" applyBorder="1" applyAlignment="1">
      <alignment horizontal="center" vertical="top"/>
    </xf>
    <xf numFmtId="1" fontId="0" fillId="0" borderId="4" xfId="0" applyNumberFormat="1" applyBorder="1" applyAlignment="1">
      <alignment horizontal="center" vertical="top"/>
    </xf>
    <xf numFmtId="1" fontId="0" fillId="0" borderId="5" xfId="0" applyNumberFormat="1" applyBorder="1" applyAlignment="1">
      <alignment horizontal="center" vertical="top"/>
    </xf>
    <xf numFmtId="1" fontId="0" fillId="0" borderId="3" xfId="0" applyNumberFormat="1" applyBorder="1" applyAlignment="1">
      <alignment horizontal="center" vertical="top"/>
    </xf>
    <xf numFmtId="1" fontId="0" fillId="0" borderId="22" xfId="0" applyNumberFormat="1" applyBorder="1" applyAlignment="1">
      <alignment horizontal="center" vertical="top"/>
    </xf>
    <xf numFmtId="1" fontId="0" fillId="0" borderId="23" xfId="0" applyNumberFormat="1" applyBorder="1" applyAlignment="1">
      <alignment horizontal="center" vertical="top"/>
    </xf>
    <xf numFmtId="1" fontId="0" fillId="0" borderId="24" xfId="0" applyNumberFormat="1" applyBorder="1" applyAlignment="1">
      <alignment horizontal="center" vertical="top"/>
    </xf>
    <xf numFmtId="1" fontId="0" fillId="0" borderId="25" xfId="0" applyNumberForma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1" fontId="0" fillId="0" borderId="49" xfId="0" applyNumberFormat="1" applyBorder="1" applyAlignment="1">
      <alignment horizontal="center" vertical="top"/>
    </xf>
    <xf numFmtId="1" fontId="0" fillId="0" borderId="18" xfId="0" applyNumberFormat="1" applyBorder="1" applyAlignment="1">
      <alignment horizontal="center" vertical="top"/>
    </xf>
    <xf numFmtId="1" fontId="0" fillId="0" borderId="50" xfId="0" applyNumberFormat="1" applyBorder="1" applyAlignment="1">
      <alignment horizontal="center" vertical="top"/>
    </xf>
    <xf numFmtId="1" fontId="0" fillId="3" borderId="30" xfId="0" applyNumberFormat="1" applyFill="1" applyBorder="1" applyAlignment="1">
      <alignment horizontal="center" vertical="top"/>
    </xf>
    <xf numFmtId="1" fontId="0" fillId="13" borderId="30" xfId="0" applyNumberFormat="1" applyFill="1" applyBorder="1" applyAlignment="1">
      <alignment horizontal="center" vertical="top"/>
    </xf>
    <xf numFmtId="0" fontId="32" fillId="5" borderId="23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34" fillId="0" borderId="0" xfId="0" applyFont="1"/>
    <xf numFmtId="0" fontId="13" fillId="9" borderId="8" xfId="0" applyFont="1" applyFill="1" applyBorder="1"/>
    <xf numFmtId="0" fontId="13" fillId="9" borderId="7" xfId="0" applyFont="1" applyFill="1" applyBorder="1"/>
    <xf numFmtId="0" fontId="19" fillId="0" borderId="9" xfId="0" applyFont="1" applyFill="1" applyBorder="1"/>
    <xf numFmtId="0" fontId="19" fillId="0" borderId="1" xfId="0" applyFont="1" applyFill="1" applyBorder="1"/>
    <xf numFmtId="0" fontId="18" fillId="0" borderId="1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0" fontId="1" fillId="0" borderId="1" xfId="1" applyBorder="1" applyAlignment="1">
      <alignment horizontal="left"/>
    </xf>
    <xf numFmtId="0" fontId="35" fillId="2" borderId="3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1" fillId="0" borderId="4" xfId="0" applyFont="1" applyBorder="1" applyAlignment="1">
      <alignment horizontal="center" vertical="top"/>
    </xf>
    <xf numFmtId="0" fontId="25" fillId="0" borderId="5" xfId="0" applyFont="1" applyBorder="1" applyAlignment="1">
      <alignment horizontal="center" vertical="top"/>
    </xf>
    <xf numFmtId="0" fontId="25" fillId="0" borderId="3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30" fillId="12" borderId="6" xfId="0" applyFont="1" applyFill="1" applyBorder="1" applyAlignment="1">
      <alignment horizontal="center" vertical="center"/>
    </xf>
    <xf numFmtId="0" fontId="30" fillId="13" borderId="6" xfId="0" applyFont="1" applyFill="1" applyBorder="1" applyAlignment="1">
      <alignment horizontal="center" vertical="center"/>
    </xf>
    <xf numFmtId="0" fontId="8" fillId="2" borderId="6" xfId="0" applyFont="1" applyFill="1" applyBorder="1"/>
    <xf numFmtId="0" fontId="8" fillId="2" borderId="6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0" fillId="4" borderId="0" xfId="0" applyFill="1"/>
    <xf numFmtId="0" fontId="21" fillId="4" borderId="0" xfId="0" applyFont="1" applyFill="1" applyAlignment="1">
      <alignment horizontal="center"/>
    </xf>
    <xf numFmtId="0" fontId="14" fillId="4" borderId="9" xfId="0" applyFont="1" applyFill="1" applyBorder="1" applyAlignment="1">
      <alignment horizontal="center" vertical="center"/>
    </xf>
    <xf numFmtId="0" fontId="19" fillId="4" borderId="7" xfId="0" applyFont="1" applyFill="1" applyBorder="1"/>
    <xf numFmtId="0" fontId="19" fillId="4" borderId="1" xfId="0" applyFont="1" applyFill="1" applyBorder="1"/>
    <xf numFmtId="0" fontId="1" fillId="4" borderId="7" xfId="1" applyFill="1" applyBorder="1"/>
    <xf numFmtId="0" fontId="14" fillId="4" borderId="7" xfId="0" applyFont="1" applyFill="1" applyBorder="1" applyAlignment="1">
      <alignment horizontal="center" vertical="center"/>
    </xf>
    <xf numFmtId="0" fontId="19" fillId="4" borderId="9" xfId="0" applyFont="1" applyFill="1" applyBorder="1"/>
    <xf numFmtId="0" fontId="36" fillId="4" borderId="7" xfId="0" applyFont="1" applyFill="1" applyBorder="1"/>
  </cellXfs>
  <cellStyles count="7">
    <cellStyle name="Hyperlink 2" xfId="3" xr:uid="{00000000-0005-0000-0000-000001000000}"/>
    <cellStyle name="Lien hypertexte" xfId="1" builtinId="8"/>
    <cellStyle name="Normal" xfId="0" builtinId="0"/>
    <cellStyle name="Normal 2" xfId="2" xr:uid="{00000000-0005-0000-0000-000003000000}"/>
    <cellStyle name="Normal 2 2" xfId="5" xr:uid="{00000000-0005-0000-0000-000004000000}"/>
    <cellStyle name="Normal 2 3" xfId="4" xr:uid="{00000000-0005-0000-0000-000005000000}"/>
    <cellStyle name="Normal 3" xfId="6" xr:uid="{00000000-0005-0000-0000-000006000000}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charset val="1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charset val="1"/>
        <scheme val="none"/>
      </font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CC00"/>
      <color rgb="FFE758EE"/>
      <color rgb="FFFFCCCC"/>
      <color rgb="FFFF99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8B5A35-5CD4-B545-96D5-64B9F5E454D5}" name="Tableau2" displayName="Tableau2" ref="B3:S50" totalsRowCount="1" headerRowDxfId="35" dataDxfId="34">
  <autoFilter ref="B3:S49" xr:uid="{D30D0B5E-A1D2-CD43-9571-AF641EF92257}"/>
  <tableColumns count="18">
    <tableColumn id="1" xr3:uid="{5E4F2640-8B89-DC42-8A22-3D2A14F8FE0B}" name="Nombre de EQUIPE" totalsRowDxfId="33"/>
    <tableColumn id="2" xr3:uid="{66F761B7-16A1-6F43-A1ED-0CF58BBB98E5}" name="Colonne1" totalsRowDxfId="32"/>
    <tableColumn id="3" xr3:uid="{5E7EFE06-C3B2-5B46-803A-43B79AB9E8E8}" name="CHAMPIONNAT" dataDxfId="31" totalsRowDxfId="30"/>
    <tableColumn id="4" xr3:uid="{8938DC05-DCA7-6B41-9B09-CE9D5B9A58D1}" name="Colonne2" dataDxfId="29" totalsRowDxfId="28"/>
    <tableColumn id="5" xr3:uid="{A5230099-3FF8-404F-A71B-889DEE229B79}" name="Colonne3" dataDxfId="27" totalsRowDxfId="26"/>
    <tableColumn id="6" xr3:uid="{3803F136-BDA9-264A-9BE1-993ADACD7666}" name="Colonne4" dataDxfId="25" totalsRowDxfId="24"/>
    <tableColumn id="7" xr3:uid="{63B3CCC8-0B97-2540-82C1-9F8BDD613E8C}" name="Colonne5" dataDxfId="23" totalsRowDxfId="22"/>
    <tableColumn id="8" xr3:uid="{8B409522-0BBD-FB42-846F-2A48C766C12B}" name="Colonne6" dataDxfId="21" totalsRowDxfId="20"/>
    <tableColumn id="9" xr3:uid="{9BF25130-5998-9A43-946D-EF26ADC6BA51}" name="Colonne7" dataDxfId="19" totalsRowDxfId="18"/>
    <tableColumn id="10" xr3:uid="{5A8692DA-FCCA-E940-A9A4-A34CDDA1C522}" name="Colonne8" dataDxfId="17" totalsRowDxfId="16"/>
    <tableColumn id="11" xr3:uid="{616B9B10-BE60-1949-822E-ABAB73828C9C}" name="Colonne9" dataDxfId="15" totalsRowDxfId="14"/>
    <tableColumn id="12" xr3:uid="{AC3E29FA-D68A-714D-B14D-26C23C8EC781}" name="Colonne10" dataDxfId="13" totalsRowDxfId="12"/>
    <tableColumn id="13" xr3:uid="{3FE50F42-6A81-094F-ABE5-48687D6293B0}" name="Colonne11" dataDxfId="11" totalsRowDxfId="10"/>
    <tableColumn id="14" xr3:uid="{067200CA-90DF-2645-B8D8-BE683BA227B5}" name="Colonne12" dataDxfId="9" totalsRowDxfId="8"/>
    <tableColumn id="15" xr3:uid="{338CC732-85E1-F042-892B-9B8E12420910}" name="Colonne13" dataDxfId="7" totalsRowDxfId="6"/>
    <tableColumn id="16" xr3:uid="{519C84CF-FEDE-AE40-8BC6-3596164B49C1}" name="Colonne14" dataDxfId="5" totalsRowDxfId="4"/>
    <tableColumn id="17" xr3:uid="{2D8887AB-BB5C-AE4D-8A17-72EB489F26E6}" name="Colonne15" dataDxfId="3" totalsRowDxfId="2"/>
    <tableColumn id="18" xr3:uid="{27C5F895-8F38-7644-84D0-3500684F2D59}" name="Colonne16" totalsRowFunction="custom" dataDxfId="1" totalsRowDxfId="0">
      <totalsRowFormula>S49/2</totalsRow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sponsable.sportif@rhcn.be" TargetMode="External"/><Relationship Id="rId18" Type="http://schemas.openxmlformats.org/officeDocument/2006/relationships/hyperlink" Target="mailto:vmichotte@skynet.be" TargetMode="External"/><Relationship Id="rId26" Type="http://schemas.openxmlformats.org/officeDocument/2006/relationships/hyperlink" Target="mailto:carineguca@gmail.com" TargetMode="External"/><Relationship Id="rId3" Type="http://schemas.openxmlformats.org/officeDocument/2006/relationships/hyperlink" Target="mailto:marine_boutet01@hotmail.com" TargetMode="External"/><Relationship Id="rId21" Type="http://schemas.openxmlformats.org/officeDocument/2006/relationships/hyperlink" Target="mailto:paul.prevost.p@gmail.com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brugelette.hockey.club@gmail.com" TargetMode="External"/><Relationship Id="rId12" Type="http://schemas.openxmlformats.org/officeDocument/2006/relationships/hyperlink" Target="mailto:arbitrage@llnhc.be" TargetMode="External"/><Relationship Id="rId17" Type="http://schemas.openxmlformats.org/officeDocument/2006/relationships/hyperlink" Target="mailto:rudy.clercq@gmail.com" TargetMode="External"/><Relationship Id="rId25" Type="http://schemas.openxmlformats.org/officeDocument/2006/relationships/hyperlink" Target="mailto:francoiscavenaile@gmail.com" TargetMode="External"/><Relationship Id="rId33" Type="http://schemas.openxmlformats.org/officeDocument/2006/relationships/hyperlink" Target="mailto:l.simon@live.be" TargetMode="External"/><Relationship Id="rId2" Type="http://schemas.openxmlformats.org/officeDocument/2006/relationships/hyperlink" Target="mailto:arbitrage@chessy-hc.be" TargetMode="External"/><Relationship Id="rId16" Type="http://schemas.openxmlformats.org/officeDocument/2006/relationships/hyperlink" Target="mailto:arbitrage@lepingouin.be" TargetMode="External"/><Relationship Id="rId20" Type="http://schemas.openxmlformats.org/officeDocument/2006/relationships/hyperlink" Target="mailto:arbitrage@ucclesport.be" TargetMode="External"/><Relationship Id="rId29" Type="http://schemas.openxmlformats.org/officeDocument/2006/relationships/hyperlink" Target="mailto:Francis.Parisis@iqeq.com" TargetMode="External"/><Relationship Id="rId1" Type="http://schemas.openxmlformats.org/officeDocument/2006/relationships/hyperlink" Target="mailto:arbitrage@amicale-anderlecht.com" TargetMode="External"/><Relationship Id="rId6" Type="http://schemas.openxmlformats.org/officeDocument/2006/relationships/hyperlink" Target="mailto:v.robert@hotmail.com" TargetMode="External"/><Relationship Id="rId11" Type="http://schemas.openxmlformats.org/officeDocument/2006/relationships/hyperlink" Target="mailto:arbitrage.lhc@gmail.com" TargetMode="External"/><Relationship Id="rId24" Type="http://schemas.openxmlformats.org/officeDocument/2006/relationships/hyperlink" Target="mailto:yves@royalwellington.be" TargetMode="External"/><Relationship Id="rId32" Type="http://schemas.openxmlformats.org/officeDocument/2006/relationships/hyperlink" Target="mailto:yves@ittrehockey.be" TargetMode="External"/><Relationship Id="rId5" Type="http://schemas.openxmlformats.org/officeDocument/2006/relationships/hyperlink" Target="mailto:cedric.desauvage@gmail.com" TargetMode="External"/><Relationship Id="rId15" Type="http://schemas.openxmlformats.org/officeDocument/2006/relationships/hyperlink" Target="mailto:philippe_vanhoorebeke@hotmail.com" TargetMode="External"/><Relationship Id="rId23" Type="http://schemas.openxmlformats.org/officeDocument/2006/relationships/hyperlink" Target="mailto:marc.decroupette@gmail.com" TargetMode="External"/><Relationship Id="rId28" Type="http://schemas.openxmlformats.org/officeDocument/2006/relationships/hyperlink" Target="mailto:debrouxth@gmail.com" TargetMode="External"/><Relationship Id="rId10" Type="http://schemas.openxmlformats.org/officeDocument/2006/relationships/hyperlink" Target="mailto:kathy.looze@gmail.com" TargetMode="External"/><Relationship Id="rId19" Type="http://schemas.openxmlformats.org/officeDocument/2006/relationships/hyperlink" Target="mailto:arbitrage@rasante.be" TargetMode="External"/><Relationship Id="rId31" Type="http://schemas.openxmlformats.org/officeDocument/2006/relationships/hyperlink" Target="mailto:maxime.denis@hockey-ombrage.be" TargetMode="External"/><Relationship Id="rId4" Type="http://schemas.openxmlformats.org/officeDocument/2006/relationships/hyperlink" Target="mailto:arbitrage@hockeyhannut.be" TargetMode="External"/><Relationship Id="rId9" Type="http://schemas.openxmlformats.org/officeDocument/2006/relationships/hyperlink" Target="mailto:rdascotte@gmail.com" TargetMode="External"/><Relationship Id="rId14" Type="http://schemas.openxmlformats.org/officeDocument/2006/relationships/hyperlink" Target="mailto:elizeachten@gmail.com" TargetMode="External"/><Relationship Id="rId22" Type="http://schemas.openxmlformats.org/officeDocument/2006/relationships/hyperlink" Target="mailto:olcadiat@voo.be" TargetMode="External"/><Relationship Id="rId27" Type="http://schemas.openxmlformats.org/officeDocument/2006/relationships/hyperlink" Target="mailto:cedric.camps@b2b-it.be" TargetMode="External"/><Relationship Id="rId30" Type="http://schemas.openxmlformats.org/officeDocument/2006/relationships/hyperlink" Target="mailto:oselis@skynet.be" TargetMode="External"/><Relationship Id="rId8" Type="http://schemas.openxmlformats.org/officeDocument/2006/relationships/hyperlink" Target="mailto:stefan@ixelles.hocke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emaral@hotmail.com" TargetMode="External"/><Relationship Id="rId2" Type="http://schemas.openxmlformats.org/officeDocument/2006/relationships/hyperlink" Target="mailto:arbitrage.formation@watdu.be" TargetMode="External"/><Relationship Id="rId1" Type="http://schemas.openxmlformats.org/officeDocument/2006/relationships/hyperlink" Target="mailto:info@hockeyhannut.be" TargetMode="External"/><Relationship Id="rId5" Type="http://schemas.openxmlformats.org/officeDocument/2006/relationships/hyperlink" Target="mailto:frederic.thelen@gmail.com" TargetMode="External"/><Relationship Id="rId4" Type="http://schemas.openxmlformats.org/officeDocument/2006/relationships/hyperlink" Target="mailto:philippe.vanhoorebeke@gmail.com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laurentdooms@gmail.com" TargetMode="External"/><Relationship Id="rId21" Type="http://schemas.openxmlformats.org/officeDocument/2006/relationships/hyperlink" Target="mailto:jf@verpaele.be" TargetMode="External"/><Relationship Id="rId42" Type="http://schemas.openxmlformats.org/officeDocument/2006/relationships/hyperlink" Target="mailto:celine.martinschmets@gmail.com" TargetMode="External"/><Relationship Id="rId47" Type="http://schemas.openxmlformats.org/officeDocument/2006/relationships/hyperlink" Target="mailto:responsable.sportif.rhcn@gmail.com" TargetMode="External"/><Relationship Id="rId63" Type="http://schemas.openxmlformats.org/officeDocument/2006/relationships/hyperlink" Target="mailto:thierryheuskin@gmail.com" TargetMode="External"/><Relationship Id="rId68" Type="http://schemas.openxmlformats.org/officeDocument/2006/relationships/hyperlink" Target="mailto:myriam.feuillat@hotmail.com" TargetMode="External"/><Relationship Id="rId2" Type="http://schemas.openxmlformats.org/officeDocument/2006/relationships/hyperlink" Target="mailto:jrroty@skynet.be" TargetMode="External"/><Relationship Id="rId16" Type="http://schemas.openxmlformats.org/officeDocument/2006/relationships/hyperlink" Target="mailto:arbitrage@hockeyhannut.be" TargetMode="External"/><Relationship Id="rId29" Type="http://schemas.openxmlformats.org/officeDocument/2006/relationships/hyperlink" Target="mailto:b.despiegeleer@awex.be" TargetMode="External"/><Relationship Id="rId11" Type="http://schemas.openxmlformats.org/officeDocument/2006/relationships/hyperlink" Target="mailto:antoinecolemonts@gmail.com" TargetMode="External"/><Relationship Id="rId24" Type="http://schemas.openxmlformats.org/officeDocument/2006/relationships/hyperlink" Target="mailto:l.simon@live.be" TargetMode="External"/><Relationship Id="rId32" Type="http://schemas.openxmlformats.org/officeDocument/2006/relationships/hyperlink" Target="mailto:arbitrage@wadu.be" TargetMode="External"/><Relationship Id="rId37" Type="http://schemas.openxmlformats.org/officeDocument/2006/relationships/hyperlink" Target="mailto:francklebeault@gmail.com" TargetMode="External"/><Relationship Id="rId40" Type="http://schemas.openxmlformats.org/officeDocument/2006/relationships/hyperlink" Target="mailto:jean-paul.somers@pb-media.eu" TargetMode="External"/><Relationship Id="rId45" Type="http://schemas.openxmlformats.org/officeDocument/2006/relationships/hyperlink" Target="mailto:nathan.cuvelliez@gmail.com" TargetMode="External"/><Relationship Id="rId53" Type="http://schemas.openxmlformats.org/officeDocument/2006/relationships/hyperlink" Target="mailto:Yves.vangeirt@gmail.com" TargetMode="External"/><Relationship Id="rId58" Type="http://schemas.openxmlformats.org/officeDocument/2006/relationships/hyperlink" Target="mailto:pat.deknoop@skynet.be" TargetMode="External"/><Relationship Id="rId66" Type="http://schemas.openxmlformats.org/officeDocument/2006/relationships/hyperlink" Target="mailto:nicolasphilippart.44@gmail.com" TargetMode="External"/><Relationship Id="rId74" Type="http://schemas.openxmlformats.org/officeDocument/2006/relationships/hyperlink" Target="mailto:arbitrage@wadu.be" TargetMode="External"/><Relationship Id="rId5" Type="http://schemas.openxmlformats.org/officeDocument/2006/relationships/hyperlink" Target="mailto:alexflorentz@gmail.com" TargetMode="External"/><Relationship Id="rId61" Type="http://schemas.openxmlformats.org/officeDocument/2006/relationships/hyperlink" Target="mailto:florence.goethals@llnhc.be" TargetMode="External"/><Relationship Id="rId19" Type="http://schemas.openxmlformats.org/officeDocument/2006/relationships/hyperlink" Target="mailto:jf.bourlet.avocat@gmail.com" TargetMode="External"/><Relationship Id="rId14" Type="http://schemas.openxmlformats.org/officeDocument/2006/relationships/hyperlink" Target="mailto:jrroty@skynet.be" TargetMode="External"/><Relationship Id="rId22" Type="http://schemas.openxmlformats.org/officeDocument/2006/relationships/hyperlink" Target="mailto:rudy.clercq@gmail.com" TargetMode="External"/><Relationship Id="rId27" Type="http://schemas.openxmlformats.org/officeDocument/2006/relationships/hyperlink" Target="mailto:maximeraquet@gmail.com" TargetMode="External"/><Relationship Id="rId30" Type="http://schemas.openxmlformats.org/officeDocument/2006/relationships/hyperlink" Target="mailto:marcbrennet@hotmail.com" TargetMode="External"/><Relationship Id="rId35" Type="http://schemas.openxmlformats.org/officeDocument/2006/relationships/hyperlink" Target="mailto:president@brugelettehockeyclub.be" TargetMode="External"/><Relationship Id="rId43" Type="http://schemas.openxmlformats.org/officeDocument/2006/relationships/hyperlink" Target="mailto:michel_baltus@skynet.be" TargetMode="External"/><Relationship Id="rId48" Type="http://schemas.openxmlformats.org/officeDocument/2006/relationships/hyperlink" Target="mailto:arbitrage@royallinkebeekhc.com" TargetMode="External"/><Relationship Id="rId56" Type="http://schemas.openxmlformats.org/officeDocument/2006/relationships/hyperlink" Target="mailto:jerome-f@hotmail.com" TargetMode="External"/><Relationship Id="rId64" Type="http://schemas.openxmlformats.org/officeDocument/2006/relationships/hyperlink" Target="mailto:olcadiat@voo.be" TargetMode="External"/><Relationship Id="rId69" Type="http://schemas.openxmlformats.org/officeDocument/2006/relationships/hyperlink" Target="mailto:bleret-ol@yahoo.fr" TargetMode="External"/><Relationship Id="rId8" Type="http://schemas.openxmlformats.org/officeDocument/2006/relationships/hyperlink" Target="mailto:steph-carine01@hotmail.com" TargetMode="External"/><Relationship Id="rId51" Type="http://schemas.openxmlformats.org/officeDocument/2006/relationships/hyperlink" Target="mailto:lucienvdb187@gmail.com" TargetMode="External"/><Relationship Id="rId72" Type="http://schemas.openxmlformats.org/officeDocument/2006/relationships/hyperlink" Target="mailto:arbitrage@wadu.be" TargetMode="External"/><Relationship Id="rId3" Type="http://schemas.openxmlformats.org/officeDocument/2006/relationships/hyperlink" Target="mailto:brugelette.hockey.club@gmail.com" TargetMode="External"/><Relationship Id="rId12" Type="http://schemas.openxmlformats.org/officeDocument/2006/relationships/hyperlink" Target="mailto:maxime.denis@hockey-ombrage.be" TargetMode="External"/><Relationship Id="rId17" Type="http://schemas.openxmlformats.org/officeDocument/2006/relationships/hyperlink" Target="mailto:cedric.desauvage@gmail.com" TargetMode="External"/><Relationship Id="rId25" Type="http://schemas.openxmlformats.org/officeDocument/2006/relationships/hyperlink" Target="mailto:stephane@ucclesport.be" TargetMode="External"/><Relationship Id="rId33" Type="http://schemas.openxmlformats.org/officeDocument/2006/relationships/hyperlink" Target="mailto:arbitrage@ucclesport.be" TargetMode="External"/><Relationship Id="rId38" Type="http://schemas.openxmlformats.org/officeDocument/2006/relationships/hyperlink" Target="mailto:atellin@gmail.com" TargetMode="External"/><Relationship Id="rId46" Type="http://schemas.openxmlformats.org/officeDocument/2006/relationships/hyperlink" Target="mailto:arnaudsoupart@gmail.com" TargetMode="External"/><Relationship Id="rId59" Type="http://schemas.openxmlformats.org/officeDocument/2006/relationships/hyperlink" Target="mailto:quentin.wijns@gmail.com" TargetMode="External"/><Relationship Id="rId67" Type="http://schemas.openxmlformats.org/officeDocument/2006/relationships/hyperlink" Target="mailto:c.pardoms@gmail.com" TargetMode="External"/><Relationship Id="rId20" Type="http://schemas.openxmlformats.org/officeDocument/2006/relationships/hyperlink" Target="mailto:maxime.denis@hockey-ombrage.be" TargetMode="External"/><Relationship Id="rId41" Type="http://schemas.openxmlformats.org/officeDocument/2006/relationships/hyperlink" Target="mailto:alexandre.verpaele@gmail.com" TargetMode="External"/><Relationship Id="rId54" Type="http://schemas.openxmlformats.org/officeDocument/2006/relationships/hyperlink" Target="mailto:magalisergeant@hotmail.com" TargetMode="External"/><Relationship Id="rId62" Type="http://schemas.openxmlformats.org/officeDocument/2006/relationships/hyperlink" Target="mailto:alain@qft.be" TargetMode="External"/><Relationship Id="rId70" Type="http://schemas.openxmlformats.org/officeDocument/2006/relationships/hyperlink" Target="mailto:michelorlandi@hotmail.com" TargetMode="External"/><Relationship Id="rId75" Type="http://schemas.openxmlformats.org/officeDocument/2006/relationships/printerSettings" Target="../printerSettings/printerSettings2.bin"/><Relationship Id="rId1" Type="http://schemas.openxmlformats.org/officeDocument/2006/relationships/hyperlink" Target="mailto:carolinevandeleur@hotmail.com" TargetMode="External"/><Relationship Id="rId6" Type="http://schemas.openxmlformats.org/officeDocument/2006/relationships/hyperlink" Target="mailto:arbitrage@hockeyhannut.be" TargetMode="External"/><Relationship Id="rId15" Type="http://schemas.openxmlformats.org/officeDocument/2006/relationships/hyperlink" Target="mailto:jeanmi1804@gmail.com" TargetMode="External"/><Relationship Id="rId23" Type="http://schemas.openxmlformats.org/officeDocument/2006/relationships/hyperlink" Target="mailto:hockeyacademy@royalracing1891.be" TargetMode="External"/><Relationship Id="rId28" Type="http://schemas.openxmlformats.org/officeDocument/2006/relationships/hyperlink" Target="mailto:francoiscavenaile@gmail.com" TargetMode="External"/><Relationship Id="rId36" Type="http://schemas.openxmlformats.org/officeDocument/2006/relationships/hyperlink" Target="mailto:arbitrage@chessy-hc.be" TargetMode="External"/><Relationship Id="rId49" Type="http://schemas.openxmlformats.org/officeDocument/2006/relationships/hyperlink" Target="mailto:rdascotte@gmail.com" TargetMode="External"/><Relationship Id="rId57" Type="http://schemas.openxmlformats.org/officeDocument/2006/relationships/hyperlink" Target="mailto:heyninck.alexis@gmail.com" TargetMode="External"/><Relationship Id="rId10" Type="http://schemas.openxmlformats.org/officeDocument/2006/relationships/hyperlink" Target="mailto:jeanmi1804@gmail.com" TargetMode="External"/><Relationship Id="rId31" Type="http://schemas.openxmlformats.org/officeDocument/2006/relationships/hyperlink" Target="mailto:yves@royalwellington.be" TargetMode="External"/><Relationship Id="rId44" Type="http://schemas.openxmlformats.org/officeDocument/2006/relationships/hyperlink" Target="mailto:arbitrage@watdu.be" TargetMode="External"/><Relationship Id="rId52" Type="http://schemas.openxmlformats.org/officeDocument/2006/relationships/hyperlink" Target="mailto:cuc@rasante.be" TargetMode="External"/><Relationship Id="rId60" Type="http://schemas.openxmlformats.org/officeDocument/2006/relationships/hyperlink" Target="mailto:johan.everard@yahoo.com" TargetMode="External"/><Relationship Id="rId65" Type="http://schemas.openxmlformats.org/officeDocument/2006/relationships/hyperlink" Target="mailto:gauthierdadh@live.com" TargetMode="External"/><Relationship Id="rId73" Type="http://schemas.openxmlformats.org/officeDocument/2006/relationships/hyperlink" Target="mailto:arbitrage@wadu.be" TargetMode="External"/><Relationship Id="rId4" Type="http://schemas.openxmlformats.org/officeDocument/2006/relationships/hyperlink" Target="mailto:arbitrage@chessy-hc.be" TargetMode="External"/><Relationship Id="rId9" Type="http://schemas.openxmlformats.org/officeDocument/2006/relationships/hyperlink" Target="mailto:stefan@ixelles.hockey" TargetMode="External"/><Relationship Id="rId13" Type="http://schemas.openxmlformats.org/officeDocument/2006/relationships/hyperlink" Target="mailto:carolinevandeleur@hotmail.com" TargetMode="External"/><Relationship Id="rId18" Type="http://schemas.openxmlformats.org/officeDocument/2006/relationships/hyperlink" Target="mailto:tommy@leopoldclub.be" TargetMode="External"/><Relationship Id="rId39" Type="http://schemas.openxmlformats.org/officeDocument/2006/relationships/hyperlink" Target="mailto:dumon_jg@hotmail.com" TargetMode="External"/><Relationship Id="rId34" Type="http://schemas.openxmlformats.org/officeDocument/2006/relationships/hyperlink" Target="mailto:nicduret@gmail.com" TargetMode="External"/><Relationship Id="rId50" Type="http://schemas.openxmlformats.org/officeDocument/2006/relationships/hyperlink" Target="mailto:antoinecolemonts@amicale-anderlecht.com" TargetMode="External"/><Relationship Id="rId55" Type="http://schemas.openxmlformats.org/officeDocument/2006/relationships/hyperlink" Target="mailto:cc@m4sconsult.be" TargetMode="External"/><Relationship Id="rId7" Type="http://schemas.openxmlformats.org/officeDocument/2006/relationships/hyperlink" Target="mailto:alexflorentz@gmail.com" TargetMode="External"/><Relationship Id="rId71" Type="http://schemas.openxmlformats.org/officeDocument/2006/relationships/hyperlink" Target="mailto:didier.neuts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rnaud.delongree@gmail.com" TargetMode="External"/><Relationship Id="rId13" Type="http://schemas.openxmlformats.org/officeDocument/2006/relationships/hyperlink" Target="mailto:vincentroyakkers@hotmail.com" TargetMode="External"/><Relationship Id="rId18" Type="http://schemas.openxmlformats.org/officeDocument/2006/relationships/hyperlink" Target="mailto:operation@rasante.be" TargetMode="External"/><Relationship Id="rId26" Type="http://schemas.openxmlformats.org/officeDocument/2006/relationships/hyperlink" Target="mailto:alexlynx3838@gmail.com" TargetMode="External"/><Relationship Id="rId3" Type="http://schemas.openxmlformats.org/officeDocument/2006/relationships/hyperlink" Target="tel:0479940431" TargetMode="External"/><Relationship Id="rId21" Type="http://schemas.openxmlformats.org/officeDocument/2006/relationships/hyperlink" Target="mailto:tamara.overmars@hotmail.com" TargetMode="External"/><Relationship Id="rId7" Type="http://schemas.openxmlformats.org/officeDocument/2006/relationships/hyperlink" Target="mailto:philippe.daxhelet@skynet.be" TargetMode="External"/><Relationship Id="rId12" Type="http://schemas.openxmlformats.org/officeDocument/2006/relationships/hyperlink" Target="mailto:cedricroyak@hotmail.com" TargetMode="External"/><Relationship Id="rId17" Type="http://schemas.openxmlformats.org/officeDocument/2006/relationships/hyperlink" Target="mailto:lucasbonhomme@icloud.com" TargetMode="External"/><Relationship Id="rId25" Type="http://schemas.openxmlformats.org/officeDocument/2006/relationships/hyperlink" Target="mailto:ber.v@me.com" TargetMode="External"/><Relationship Id="rId2" Type="http://schemas.openxmlformats.org/officeDocument/2006/relationships/hyperlink" Target="mailto:pdehout@gmail.com" TargetMode="External"/><Relationship Id="rId16" Type="http://schemas.openxmlformats.org/officeDocument/2006/relationships/hyperlink" Target="mailto:michel.vandenhoeck@gmail.com" TargetMode="External"/><Relationship Id="rId20" Type="http://schemas.openxmlformats.org/officeDocument/2006/relationships/hyperlink" Target="mailto:thierry@gespodo.com" TargetMode="External"/><Relationship Id="rId1" Type="http://schemas.openxmlformats.org/officeDocument/2006/relationships/hyperlink" Target="mailto:oselis@skynet.be" TargetMode="External"/><Relationship Id="rId6" Type="http://schemas.openxmlformats.org/officeDocument/2006/relationships/hyperlink" Target="mailto:lebrun2703@hotmail.com" TargetMode="External"/><Relationship Id="rId11" Type="http://schemas.openxmlformats.org/officeDocument/2006/relationships/hyperlink" Target="mailto:clemgod5@gmail.com" TargetMode="External"/><Relationship Id="rId24" Type="http://schemas.openxmlformats.org/officeDocument/2006/relationships/hyperlink" Target="mailto:olcadiat@gmail.com" TargetMode="External"/><Relationship Id="rId5" Type="http://schemas.openxmlformats.org/officeDocument/2006/relationships/hyperlink" Target="mailto:l.simon@live.be" TargetMode="External"/><Relationship Id="rId15" Type="http://schemas.openxmlformats.org/officeDocument/2006/relationships/hyperlink" Target="mailto:noelfrancois71@gmail.com" TargetMode="External"/><Relationship Id="rId23" Type="http://schemas.openxmlformats.org/officeDocument/2006/relationships/hyperlink" Target="mailto:michel_baltus@skynet.be" TargetMode="External"/><Relationship Id="rId28" Type="http://schemas.openxmlformats.org/officeDocument/2006/relationships/hyperlink" Target="mailto:vp@cip-sa.be" TargetMode="External"/><Relationship Id="rId10" Type="http://schemas.openxmlformats.org/officeDocument/2006/relationships/hyperlink" Target="mailto:maximem3110@gmail.com" TargetMode="External"/><Relationship Id="rId19" Type="http://schemas.openxmlformats.org/officeDocument/2006/relationships/hyperlink" Target="mailto:piletteloic@gmail.com" TargetMode="External"/><Relationship Id="rId4" Type="http://schemas.openxmlformats.org/officeDocument/2006/relationships/hyperlink" Target="mailto:rudy.clercq@gmail.com" TargetMode="External"/><Relationship Id="rId9" Type="http://schemas.openxmlformats.org/officeDocument/2006/relationships/hyperlink" Target="mailto:paquaymanu@icloud.com" TargetMode="External"/><Relationship Id="rId14" Type="http://schemas.openxmlformats.org/officeDocument/2006/relationships/hyperlink" Target="mailto:bernard_gilbert@skynet.be" TargetMode="External"/><Relationship Id="rId22" Type="http://schemas.openxmlformats.org/officeDocument/2006/relationships/hyperlink" Target="mailto:janssensgeoffroy@gmail.com" TargetMode="External"/><Relationship Id="rId27" Type="http://schemas.openxmlformats.org/officeDocument/2006/relationships/hyperlink" Target="mailto:ewyart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"/>
  <sheetViews>
    <sheetView topLeftCell="A12" workbookViewId="0">
      <selection activeCell="Q13" sqref="Q13"/>
    </sheetView>
  </sheetViews>
  <sheetFormatPr baseColWidth="10" defaultColWidth="8.83203125" defaultRowHeight="15" x14ac:dyDescent="0.2"/>
  <cols>
    <col min="1" max="1" width="10.1640625" bestFit="1" customWidth="1"/>
    <col min="2" max="2" width="32.6640625" bestFit="1" customWidth="1"/>
    <col min="3" max="3" width="50.1640625" bestFit="1" customWidth="1"/>
  </cols>
  <sheetData>
    <row r="1" spans="1:13" x14ac:dyDescent="0.2">
      <c r="A1" s="17" t="s">
        <v>111</v>
      </c>
      <c r="B1" s="17" t="s">
        <v>63</v>
      </c>
      <c r="C1" s="17" t="s">
        <v>174</v>
      </c>
      <c r="M1" s="4"/>
    </row>
    <row r="2" spans="1:13" x14ac:dyDescent="0.2">
      <c r="A2" s="57" t="s">
        <v>79</v>
      </c>
      <c r="B2" s="9" t="s">
        <v>6</v>
      </c>
      <c r="C2" s="15" t="s">
        <v>165</v>
      </c>
      <c r="M2" s="7"/>
    </row>
    <row r="3" spans="1:13" x14ac:dyDescent="0.2">
      <c r="A3" s="1" t="s">
        <v>105</v>
      </c>
      <c r="B3" s="5" t="s">
        <v>56</v>
      </c>
      <c r="C3" s="15" t="s">
        <v>128</v>
      </c>
      <c r="M3" s="7"/>
    </row>
    <row r="4" spans="1:13" x14ac:dyDescent="0.2">
      <c r="A4" s="12" t="s">
        <v>80</v>
      </c>
      <c r="B4" s="5" t="s">
        <v>55</v>
      </c>
      <c r="C4" s="15" t="s">
        <v>164</v>
      </c>
      <c r="M4" s="7"/>
    </row>
    <row r="5" spans="1:13" s="18" customFormat="1" x14ac:dyDescent="0.2">
      <c r="A5" s="12"/>
      <c r="B5" s="4" t="s">
        <v>184</v>
      </c>
      <c r="M5" s="7"/>
    </row>
    <row r="6" spans="1:13" x14ac:dyDescent="0.2">
      <c r="A6" s="58" t="s">
        <v>104</v>
      </c>
      <c r="B6" s="14" t="s">
        <v>45</v>
      </c>
      <c r="C6" s="15" t="s">
        <v>158</v>
      </c>
      <c r="M6" s="7"/>
    </row>
    <row r="7" spans="1:13" x14ac:dyDescent="0.2">
      <c r="A7" s="57" t="s">
        <v>125</v>
      </c>
      <c r="B7" s="4" t="s">
        <v>116</v>
      </c>
      <c r="C7" s="15" t="s">
        <v>158</v>
      </c>
      <c r="M7" s="16"/>
    </row>
    <row r="8" spans="1:13" x14ac:dyDescent="0.2">
      <c r="A8" s="57" t="s">
        <v>126</v>
      </c>
      <c r="B8" s="4" t="s">
        <v>2</v>
      </c>
      <c r="C8" s="15" t="s">
        <v>162</v>
      </c>
      <c r="M8" s="7"/>
    </row>
    <row r="9" spans="1:13" x14ac:dyDescent="0.2">
      <c r="A9" s="1" t="s">
        <v>103</v>
      </c>
      <c r="B9" s="4" t="s">
        <v>240</v>
      </c>
      <c r="C9" s="15" t="s">
        <v>127</v>
      </c>
      <c r="M9" s="7"/>
    </row>
    <row r="10" spans="1:13" x14ac:dyDescent="0.2">
      <c r="A10" s="1" t="s">
        <v>129</v>
      </c>
      <c r="B10" s="4" t="s">
        <v>8</v>
      </c>
      <c r="C10" s="15" t="s">
        <v>130</v>
      </c>
      <c r="M10" s="7"/>
    </row>
    <row r="11" spans="1:13" x14ac:dyDescent="0.2">
      <c r="A11" s="1" t="s">
        <v>131</v>
      </c>
      <c r="B11" s="4" t="s">
        <v>114</v>
      </c>
      <c r="C11" s="15" t="s">
        <v>163</v>
      </c>
      <c r="M11" s="7"/>
    </row>
    <row r="12" spans="1:13" x14ac:dyDescent="0.2">
      <c r="A12" s="1" t="s">
        <v>102</v>
      </c>
      <c r="B12" s="9" t="s">
        <v>57</v>
      </c>
      <c r="C12" s="15" t="s">
        <v>132</v>
      </c>
      <c r="M12" s="1"/>
    </row>
    <row r="13" spans="1:13" x14ac:dyDescent="0.2">
      <c r="A13" s="1" t="s">
        <v>133</v>
      </c>
      <c r="B13" s="4" t="s">
        <v>134</v>
      </c>
      <c r="C13" s="15" t="s">
        <v>135</v>
      </c>
      <c r="M13" s="7"/>
    </row>
    <row r="14" spans="1:13" s="15" customFormat="1" x14ac:dyDescent="0.2">
      <c r="A14" s="1" t="s">
        <v>108</v>
      </c>
      <c r="B14" s="4" t="s">
        <v>52</v>
      </c>
      <c r="C14" s="15" t="s">
        <v>136</v>
      </c>
      <c r="M14" s="7"/>
    </row>
    <row r="15" spans="1:13" x14ac:dyDescent="0.2">
      <c r="A15" s="1"/>
      <c r="B15" s="4" t="s">
        <v>62</v>
      </c>
      <c r="C15" s="15" t="s">
        <v>175</v>
      </c>
      <c r="M15" s="7"/>
    </row>
    <row r="16" spans="1:13" x14ac:dyDescent="0.2">
      <c r="A16" s="1" t="s">
        <v>101</v>
      </c>
      <c r="B16" s="4" t="s">
        <v>16</v>
      </c>
      <c r="C16" s="15" t="s">
        <v>137</v>
      </c>
      <c r="M16" s="7"/>
    </row>
    <row r="17" spans="1:13" x14ac:dyDescent="0.2">
      <c r="A17" s="57" t="s">
        <v>100</v>
      </c>
      <c r="B17" s="13" t="s">
        <v>1</v>
      </c>
      <c r="C17" s="15" t="s">
        <v>138</v>
      </c>
      <c r="M17" s="7"/>
    </row>
    <row r="18" spans="1:13" x14ac:dyDescent="0.2">
      <c r="A18" s="1"/>
      <c r="B18" s="13" t="s">
        <v>18</v>
      </c>
      <c r="C18" s="15" t="s">
        <v>176</v>
      </c>
      <c r="M18" s="10"/>
    </row>
    <row r="19" spans="1:13" x14ac:dyDescent="0.2">
      <c r="A19" s="1"/>
      <c r="B19" s="13" t="s">
        <v>124</v>
      </c>
      <c r="C19" s="15" t="s">
        <v>177</v>
      </c>
      <c r="M19" s="11"/>
    </row>
    <row r="20" spans="1:13" x14ac:dyDescent="0.2">
      <c r="A20" s="1" t="s">
        <v>159</v>
      </c>
      <c r="B20" s="8" t="s">
        <v>72</v>
      </c>
      <c r="C20" s="15" t="s">
        <v>139</v>
      </c>
    </row>
    <row r="21" spans="1:13" x14ac:dyDescent="0.2">
      <c r="A21" s="1"/>
      <c r="B21" s="8" t="s">
        <v>61</v>
      </c>
      <c r="C21" s="15" t="s">
        <v>178</v>
      </c>
      <c r="M21" s="7"/>
    </row>
    <row r="22" spans="1:13" x14ac:dyDescent="0.2">
      <c r="A22" s="1" t="s">
        <v>140</v>
      </c>
      <c r="B22" s="9" t="s">
        <v>31</v>
      </c>
      <c r="C22" s="15" t="s">
        <v>166</v>
      </c>
      <c r="M22" s="7"/>
    </row>
    <row r="23" spans="1:13" x14ac:dyDescent="0.2">
      <c r="A23" s="57" t="s">
        <v>96</v>
      </c>
      <c r="B23" s="9" t="s">
        <v>69</v>
      </c>
      <c r="C23" s="15" t="s">
        <v>167</v>
      </c>
      <c r="M23" s="7"/>
    </row>
    <row r="24" spans="1:13" x14ac:dyDescent="0.2">
      <c r="A24" s="1" t="s">
        <v>77</v>
      </c>
      <c r="B24" s="4" t="s">
        <v>110</v>
      </c>
      <c r="C24" s="15" t="s">
        <v>158</v>
      </c>
      <c r="M24" s="7"/>
    </row>
    <row r="25" spans="1:13" x14ac:dyDescent="0.2">
      <c r="A25" s="1" t="s">
        <v>123</v>
      </c>
      <c r="B25" s="4" t="s">
        <v>23</v>
      </c>
      <c r="C25" s="15" t="s">
        <v>168</v>
      </c>
      <c r="M25" s="7"/>
    </row>
    <row r="26" spans="1:13" x14ac:dyDescent="0.2">
      <c r="A26" s="1" t="s">
        <v>141</v>
      </c>
      <c r="B26" s="10" t="s">
        <v>142</v>
      </c>
      <c r="C26" s="15" t="s">
        <v>143</v>
      </c>
      <c r="M26" s="7"/>
    </row>
    <row r="27" spans="1:13" x14ac:dyDescent="0.2">
      <c r="A27" s="1" t="s">
        <v>95</v>
      </c>
      <c r="B27" s="9" t="s">
        <v>26</v>
      </c>
      <c r="C27" s="15" t="s">
        <v>144</v>
      </c>
      <c r="M27" s="7"/>
    </row>
    <row r="28" spans="1:13" x14ac:dyDescent="0.2">
      <c r="A28" s="1"/>
      <c r="B28" s="9" t="s">
        <v>68</v>
      </c>
      <c r="C28" s="15" t="s">
        <v>179</v>
      </c>
      <c r="M28" s="7"/>
    </row>
    <row r="29" spans="1:13" x14ac:dyDescent="0.2">
      <c r="A29" s="57" t="s">
        <v>92</v>
      </c>
      <c r="B29" s="5" t="s">
        <v>65</v>
      </c>
      <c r="C29" s="15" t="s">
        <v>246</v>
      </c>
      <c r="M29" s="7"/>
    </row>
    <row r="30" spans="1:13" x14ac:dyDescent="0.2">
      <c r="A30" s="1" t="s">
        <v>94</v>
      </c>
      <c r="B30" s="10" t="s">
        <v>93</v>
      </c>
      <c r="C30" s="15" t="s">
        <v>145</v>
      </c>
      <c r="M30" s="7"/>
    </row>
    <row r="31" spans="1:13" x14ac:dyDescent="0.2">
      <c r="A31" s="57" t="s">
        <v>91</v>
      </c>
      <c r="B31" s="9" t="s">
        <v>33</v>
      </c>
      <c r="C31" s="15" t="s">
        <v>169</v>
      </c>
      <c r="M31" s="7"/>
    </row>
    <row r="32" spans="1:13" x14ac:dyDescent="0.2">
      <c r="A32" s="57" t="s">
        <v>90</v>
      </c>
      <c r="B32" s="5" t="s">
        <v>58</v>
      </c>
      <c r="C32" s="15" t="s">
        <v>146</v>
      </c>
      <c r="M32" s="7"/>
    </row>
    <row r="33" spans="1:13" x14ac:dyDescent="0.2">
      <c r="A33" s="57" t="s">
        <v>89</v>
      </c>
      <c r="B33" s="9" t="s">
        <v>0</v>
      </c>
      <c r="C33" s="15" t="s">
        <v>147</v>
      </c>
      <c r="M33" s="7"/>
    </row>
    <row r="34" spans="1:13" x14ac:dyDescent="0.2">
      <c r="A34" s="1" t="s">
        <v>148</v>
      </c>
      <c r="B34" s="3" t="s">
        <v>88</v>
      </c>
      <c r="C34" s="15" t="s">
        <v>149</v>
      </c>
      <c r="M34" s="7"/>
    </row>
    <row r="35" spans="1:13" x14ac:dyDescent="0.2">
      <c r="A35" s="1" t="s">
        <v>87</v>
      </c>
      <c r="B35" s="6" t="s">
        <v>37</v>
      </c>
      <c r="C35" s="15" t="s">
        <v>172</v>
      </c>
      <c r="M35" s="7"/>
    </row>
    <row r="36" spans="1:13" x14ac:dyDescent="0.2">
      <c r="A36" s="57" t="s">
        <v>86</v>
      </c>
      <c r="B36" s="9" t="s">
        <v>119</v>
      </c>
      <c r="C36" s="15" t="s">
        <v>150</v>
      </c>
      <c r="M36" s="7"/>
    </row>
    <row r="37" spans="1:13" x14ac:dyDescent="0.2">
      <c r="A37" s="1" t="s">
        <v>151</v>
      </c>
      <c r="B37" s="6" t="s">
        <v>43</v>
      </c>
      <c r="C37" s="15" t="s">
        <v>171</v>
      </c>
      <c r="M37" s="7"/>
    </row>
    <row r="38" spans="1:13" x14ac:dyDescent="0.2">
      <c r="A38" s="1" t="s">
        <v>152</v>
      </c>
      <c r="B38" s="6" t="s">
        <v>44</v>
      </c>
      <c r="C38" s="15" t="s">
        <v>170</v>
      </c>
      <c r="M38" s="7"/>
    </row>
    <row r="39" spans="1:13" x14ac:dyDescent="0.2">
      <c r="A39" s="1" t="s">
        <v>85</v>
      </c>
      <c r="B39" s="4" t="s">
        <v>161</v>
      </c>
      <c r="C39" s="15" t="s">
        <v>173</v>
      </c>
      <c r="M39" s="7"/>
    </row>
    <row r="40" spans="1:13" x14ac:dyDescent="0.2">
      <c r="A40" s="1" t="s">
        <v>84</v>
      </c>
      <c r="B40" s="4" t="s">
        <v>59</v>
      </c>
      <c r="C40" s="15" t="s">
        <v>153</v>
      </c>
      <c r="M40" s="7"/>
    </row>
    <row r="41" spans="1:13" x14ac:dyDescent="0.2">
      <c r="A41" s="1" t="s">
        <v>83</v>
      </c>
      <c r="B41" s="4" t="s">
        <v>53</v>
      </c>
      <c r="C41" s="15" t="s">
        <v>154</v>
      </c>
      <c r="M41" s="7"/>
    </row>
    <row r="42" spans="1:13" x14ac:dyDescent="0.2">
      <c r="A42" s="1" t="s">
        <v>155</v>
      </c>
      <c r="B42" s="4" t="s">
        <v>157</v>
      </c>
      <c r="C42" s="15" t="s">
        <v>158</v>
      </c>
    </row>
    <row r="43" spans="1:13" x14ac:dyDescent="0.2">
      <c r="A43" s="1" t="s">
        <v>82</v>
      </c>
      <c r="B43" s="4" t="s">
        <v>113</v>
      </c>
      <c r="C43" s="15" t="s">
        <v>156</v>
      </c>
      <c r="M43" s="7"/>
    </row>
    <row r="44" spans="1:13" x14ac:dyDescent="0.2">
      <c r="A44" s="1" t="s">
        <v>81</v>
      </c>
      <c r="B44" s="4" t="s">
        <v>180</v>
      </c>
      <c r="C44" s="15" t="s">
        <v>181</v>
      </c>
      <c r="M44" s="7"/>
    </row>
    <row r="45" spans="1:13" x14ac:dyDescent="0.2">
      <c r="M45" s="7"/>
    </row>
    <row r="46" spans="1:13" x14ac:dyDescent="0.2">
      <c r="A46" s="18"/>
      <c r="B46" s="18"/>
      <c r="C46" s="18"/>
      <c r="E46" s="18"/>
      <c r="F46" s="18"/>
      <c r="M46" s="1"/>
    </row>
    <row r="47" spans="1:13" x14ac:dyDescent="0.2">
      <c r="A47" s="18"/>
      <c r="B47" s="18"/>
      <c r="C47" s="18"/>
      <c r="E47" s="18"/>
      <c r="F47" s="18"/>
    </row>
    <row r="48" spans="1:13" x14ac:dyDescent="0.2">
      <c r="A48" s="18"/>
      <c r="B48" s="18"/>
      <c r="C48" s="18"/>
      <c r="E48" s="18"/>
      <c r="F48" s="18"/>
    </row>
    <row r="49" spans="1:6" x14ac:dyDescent="0.2">
      <c r="A49" s="18"/>
      <c r="B49" s="18"/>
      <c r="C49" s="18"/>
      <c r="E49" s="18"/>
      <c r="F49" s="18"/>
    </row>
    <row r="50" spans="1:6" x14ac:dyDescent="0.2">
      <c r="A50" s="18"/>
      <c r="B50" s="18"/>
      <c r="C50" s="18"/>
      <c r="E50" s="18"/>
      <c r="F50" s="18"/>
    </row>
    <row r="51" spans="1:6" s="18" customFormat="1" x14ac:dyDescent="0.2"/>
    <row r="52" spans="1:6" x14ac:dyDescent="0.2">
      <c r="A52" s="18"/>
      <c r="B52" s="18"/>
      <c r="C52" s="18"/>
      <c r="E52" s="18"/>
      <c r="F52" s="18"/>
    </row>
    <row r="53" spans="1:6" x14ac:dyDescent="0.2">
      <c r="A53" s="18"/>
      <c r="B53" s="18"/>
      <c r="C53" s="18"/>
      <c r="E53" s="18"/>
      <c r="F53" s="18"/>
    </row>
    <row r="54" spans="1:6" x14ac:dyDescent="0.2">
      <c r="A54" s="18"/>
      <c r="B54" s="18"/>
      <c r="C54" s="18"/>
      <c r="E54" s="18"/>
      <c r="F54" s="18"/>
    </row>
    <row r="55" spans="1:6" x14ac:dyDescent="0.2">
      <c r="A55" s="18"/>
      <c r="B55" s="18"/>
      <c r="C55" s="18"/>
      <c r="E55" s="18"/>
      <c r="F55" s="18"/>
    </row>
    <row r="56" spans="1:6" x14ac:dyDescent="0.2">
      <c r="A56" s="18"/>
      <c r="B56" s="18"/>
      <c r="C56" s="18"/>
      <c r="E56" s="18"/>
      <c r="F56" s="18"/>
    </row>
    <row r="57" spans="1:6" x14ac:dyDescent="0.2">
      <c r="A57" s="18"/>
      <c r="B57" s="18"/>
      <c r="C57" s="18"/>
      <c r="E57" s="18"/>
      <c r="F57" s="18"/>
    </row>
    <row r="58" spans="1:6" x14ac:dyDescent="0.2">
      <c r="A58" s="18"/>
      <c r="B58" s="18"/>
      <c r="C58" s="18"/>
      <c r="E58" s="18"/>
      <c r="F58" s="18"/>
    </row>
    <row r="59" spans="1:6" x14ac:dyDescent="0.2">
      <c r="A59" s="18"/>
      <c r="B59" s="18"/>
      <c r="C59" s="18"/>
      <c r="E59" s="18"/>
      <c r="F59" s="18"/>
    </row>
    <row r="60" spans="1:6" x14ac:dyDescent="0.2">
      <c r="A60" s="18"/>
      <c r="B60" s="18"/>
      <c r="C60" s="18"/>
      <c r="E60" s="18"/>
      <c r="F60" s="18"/>
    </row>
    <row r="61" spans="1:6" x14ac:dyDescent="0.2">
      <c r="A61" s="18"/>
      <c r="B61" s="18"/>
      <c r="C61" s="18"/>
      <c r="E61" s="18"/>
      <c r="F61" s="18"/>
    </row>
    <row r="62" spans="1:6" x14ac:dyDescent="0.2">
      <c r="A62" s="18"/>
      <c r="B62" s="18"/>
      <c r="C62" s="18"/>
      <c r="E62" s="18"/>
      <c r="F62" s="18"/>
    </row>
    <row r="63" spans="1:6" x14ac:dyDescent="0.2">
      <c r="A63" s="18"/>
      <c r="B63" s="18"/>
      <c r="C63" s="18"/>
      <c r="E63" s="18"/>
      <c r="F63" s="18"/>
    </row>
    <row r="64" spans="1:6" x14ac:dyDescent="0.2">
      <c r="A64" s="18"/>
      <c r="B64" s="18"/>
      <c r="C64" s="18"/>
      <c r="E64" s="18"/>
      <c r="F64" s="18"/>
    </row>
  </sheetData>
  <autoFilter ref="A1:C1" xr:uid="{26E54A70-FBE1-E44B-9351-FBEC41EABCDA}"/>
  <sortState xmlns:xlrd2="http://schemas.microsoft.com/office/spreadsheetml/2017/richdata2" ref="A51:F67">
    <sortCondition ref="A50"/>
  </sortState>
  <hyperlinks>
    <hyperlink ref="B2" r:id="rId1" xr:uid="{00000000-0004-0000-0100-000000000000}"/>
    <hyperlink ref="B8" r:id="rId2" xr:uid="{00000000-0004-0000-0100-000001000000}"/>
    <hyperlink ref="B10" r:id="rId3" xr:uid="{00000000-0004-0000-0100-000002000000}"/>
    <hyperlink ref="B11" r:id="rId4" xr:uid="{00000000-0004-0000-0100-000003000000}"/>
    <hyperlink ref="B12" r:id="rId5" xr:uid="{00000000-0004-0000-0100-000004000000}"/>
    <hyperlink ref="B14" r:id="rId6" xr:uid="{00000000-0004-0000-0100-000005000000}"/>
    <hyperlink ref="B7" r:id="rId7" xr:uid="{00000000-0004-0000-0100-000006000000}"/>
    <hyperlink ref="B13" r:id="rId8" xr:uid="{00000000-0004-0000-0100-000007000000}"/>
    <hyperlink ref="B16" r:id="rId9" xr:uid="{00000000-0004-0000-0100-000008000000}"/>
    <hyperlink ref="B17" r:id="rId10" xr:uid="{00000000-0004-0000-0100-000009000000}"/>
    <hyperlink ref="B22" r:id="rId11" xr:uid="{00000000-0004-0000-0100-00000A000000}"/>
    <hyperlink ref="B23" r:id="rId12" xr:uid="{00000000-0004-0000-0100-00000B000000}"/>
    <hyperlink ref="B25" r:id="rId13" xr:uid="{00000000-0004-0000-0100-00000C000000}"/>
    <hyperlink ref="B26" r:id="rId14" xr:uid="{00000000-0004-0000-0100-00000D000000}"/>
    <hyperlink ref="B30" r:id="rId15" xr:uid="{00000000-0004-0000-0100-00000E000000}"/>
    <hyperlink ref="B31" r:id="rId16" xr:uid="{00000000-0004-0000-0100-00000F000000}"/>
    <hyperlink ref="B33" r:id="rId17" xr:uid="{00000000-0004-0000-0100-000010000000}"/>
    <hyperlink ref="B34" r:id="rId18" xr:uid="{00000000-0004-0000-0100-000011000000}"/>
    <hyperlink ref="B35" r:id="rId19" xr:uid="{00000000-0004-0000-0100-000012000000}"/>
    <hyperlink ref="B37" r:id="rId20" xr:uid="{00000000-0004-0000-0100-000013000000}"/>
    <hyperlink ref="B38" r:id="rId21" xr:uid="{00000000-0004-0000-0100-000014000000}"/>
    <hyperlink ref="B39" r:id="rId22" xr:uid="{00000000-0004-0000-0100-000015000000}"/>
    <hyperlink ref="B40" r:id="rId23" xr:uid="{00000000-0004-0000-0100-000016000000}"/>
    <hyperlink ref="B41" r:id="rId24" xr:uid="{00000000-0004-0000-0100-000017000000}"/>
    <hyperlink ref="B43" r:id="rId25" xr:uid="{00000000-0004-0000-0100-000018000000}"/>
    <hyperlink ref="B42" r:id="rId26" xr:uid="{00000000-0004-0000-0100-000019000000}"/>
    <hyperlink ref="B19" r:id="rId27" xr:uid="{00000000-0004-0000-0100-00001A000000}"/>
    <hyperlink ref="B15" r:id="rId28" xr:uid="{00000000-0004-0000-0100-00001B000000}"/>
    <hyperlink ref="B44" r:id="rId29" xr:uid="{00000000-0004-0000-0100-00001C000000}"/>
    <hyperlink ref="B5" r:id="rId30" display="mailto:oselis@skynet.be" xr:uid="{00000000-0004-0000-0100-00001D000000}"/>
    <hyperlink ref="B27" r:id="rId31" xr:uid="{00000000-0004-0000-0100-00001E000000}"/>
    <hyperlink ref="B24" r:id="rId32" xr:uid="{00000000-0004-0000-0100-00001F000000}"/>
    <hyperlink ref="B36" r:id="rId33" xr:uid="{00000000-0004-0000-0100-000020000000}"/>
  </hyperlinks>
  <pageMargins left="0.7" right="0.7" top="0.75" bottom="0.75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AA71B-4665-B24A-B7B9-3557FBFB789A}">
  <dimension ref="A1:F7"/>
  <sheetViews>
    <sheetView tabSelected="1" workbookViewId="0">
      <selection activeCell="D20" sqref="D20"/>
    </sheetView>
  </sheetViews>
  <sheetFormatPr baseColWidth="10" defaultRowHeight="15" x14ac:dyDescent="0.2"/>
  <cols>
    <col min="1" max="1" width="6.6640625" style="217" customWidth="1"/>
    <col min="2" max="2" width="18.6640625" style="217" customWidth="1"/>
    <col min="3" max="3" width="13.83203125" style="217" customWidth="1"/>
    <col min="4" max="5" width="16.83203125" style="217" customWidth="1"/>
    <col min="6" max="6" width="32.33203125" style="217" customWidth="1"/>
    <col min="7" max="16384" width="10.83203125" style="217"/>
  </cols>
  <sheetData>
    <row r="1" spans="1:6" x14ac:dyDescent="0.2">
      <c r="A1" s="216"/>
      <c r="B1" s="214"/>
      <c r="C1" s="215" t="s">
        <v>111</v>
      </c>
      <c r="D1" s="215" t="s">
        <v>300</v>
      </c>
      <c r="E1" s="215" t="s">
        <v>299</v>
      </c>
      <c r="F1" s="215" t="s">
        <v>783</v>
      </c>
    </row>
    <row r="2" spans="1:6" ht="19" x14ac:dyDescent="0.25">
      <c r="A2" s="218">
        <v>1</v>
      </c>
      <c r="B2" s="219" t="s">
        <v>784</v>
      </c>
      <c r="C2" s="220" t="s">
        <v>78</v>
      </c>
      <c r="D2" s="221" t="s">
        <v>785</v>
      </c>
      <c r="E2" s="220" t="s">
        <v>450</v>
      </c>
      <c r="F2" s="222" t="s">
        <v>786</v>
      </c>
    </row>
    <row r="3" spans="1:6" ht="19" x14ac:dyDescent="0.25">
      <c r="A3" s="218">
        <v>2</v>
      </c>
      <c r="B3" s="223" t="s">
        <v>784</v>
      </c>
      <c r="C3" s="224" t="s">
        <v>787</v>
      </c>
      <c r="D3" s="221" t="s">
        <v>392</v>
      </c>
      <c r="E3" s="224" t="s">
        <v>305</v>
      </c>
      <c r="F3" s="222" t="s">
        <v>788</v>
      </c>
    </row>
    <row r="4" spans="1:6" ht="19" x14ac:dyDescent="0.25">
      <c r="A4" s="218">
        <v>3</v>
      </c>
      <c r="B4" s="223" t="s">
        <v>784</v>
      </c>
      <c r="C4" s="224" t="s">
        <v>789</v>
      </c>
      <c r="D4" s="221" t="s">
        <v>790</v>
      </c>
      <c r="E4" s="224" t="s">
        <v>553</v>
      </c>
      <c r="F4" s="222" t="s">
        <v>791</v>
      </c>
    </row>
    <row r="5" spans="1:6" ht="19" x14ac:dyDescent="0.25">
      <c r="A5" s="218">
        <v>4</v>
      </c>
      <c r="B5" s="223" t="s">
        <v>784</v>
      </c>
      <c r="C5" s="224" t="s">
        <v>100</v>
      </c>
      <c r="D5" s="221" t="s">
        <v>792</v>
      </c>
      <c r="E5" s="224" t="s">
        <v>793</v>
      </c>
      <c r="F5" s="225" t="s">
        <v>794</v>
      </c>
    </row>
    <row r="6" spans="1:6" ht="19" x14ac:dyDescent="0.25">
      <c r="A6" s="218">
        <v>5</v>
      </c>
      <c r="B6" s="223" t="s">
        <v>784</v>
      </c>
      <c r="C6" s="224" t="s">
        <v>94</v>
      </c>
      <c r="D6" s="221" t="s">
        <v>795</v>
      </c>
      <c r="E6" s="224" t="s">
        <v>796</v>
      </c>
      <c r="F6" s="222" t="s">
        <v>797</v>
      </c>
    </row>
    <row r="7" spans="1:6" ht="19" x14ac:dyDescent="0.25">
      <c r="A7" s="218">
        <v>6</v>
      </c>
      <c r="B7" s="223" t="s">
        <v>784</v>
      </c>
      <c r="C7" s="224" t="s">
        <v>787</v>
      </c>
      <c r="D7" s="221" t="s">
        <v>391</v>
      </c>
      <c r="E7" s="224" t="s">
        <v>537</v>
      </c>
      <c r="F7" s="222" t="s">
        <v>798</v>
      </c>
    </row>
  </sheetData>
  <hyperlinks>
    <hyperlink ref="F2" r:id="rId1" xr:uid="{63F5F5E5-4781-3F42-8C4F-E35F932DC1B4}"/>
    <hyperlink ref="F3" r:id="rId2" xr:uid="{D0514773-8845-764C-B81D-BFB3C4D1B026}"/>
    <hyperlink ref="F4" r:id="rId3" xr:uid="{CAE9BAC3-319B-2445-9258-7475949BFA7E}"/>
    <hyperlink ref="F6" r:id="rId4" xr:uid="{ECF80501-BB8C-8247-8F08-A8F379ADA9A6}"/>
    <hyperlink ref="F7" r:id="rId5" xr:uid="{7B6BAF79-9F58-E94E-B461-943F6933923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1"/>
  <sheetViews>
    <sheetView topLeftCell="D1" zoomScaleNormal="120" workbookViewId="0">
      <pane xSplit="3" ySplit="1" topLeftCell="G2" activePane="bottomRight" state="frozen"/>
      <selection activeCell="D1" sqref="D1"/>
      <selection pane="topRight" activeCell="G1" sqref="G1"/>
      <selection pane="bottomLeft" activeCell="D2" sqref="D2"/>
      <selection pane="bottomRight" activeCell="W11" sqref="W11"/>
    </sheetView>
  </sheetViews>
  <sheetFormatPr baseColWidth="10" defaultColWidth="8.83203125" defaultRowHeight="15" x14ac:dyDescent="0.2"/>
  <cols>
    <col min="1" max="1" width="0" hidden="1" customWidth="1"/>
    <col min="2" max="2" width="19.33203125" hidden="1" customWidth="1"/>
    <col min="3" max="3" width="32.6640625" hidden="1" customWidth="1"/>
    <col min="4" max="4" width="5.5" style="63" customWidth="1"/>
    <col min="5" max="5" width="14.5" bestFit="1" customWidth="1"/>
    <col min="7" max="7" width="19.1640625" bestFit="1" customWidth="1"/>
    <col min="8" max="8" width="24.33203125" bestFit="1" customWidth="1"/>
    <col min="9" max="9" width="51.5" bestFit="1" customWidth="1"/>
    <col min="10" max="10" width="19.83203125" hidden="1" customWidth="1"/>
    <col min="11" max="13" width="0" hidden="1" customWidth="1"/>
    <col min="14" max="14" width="10.6640625" style="63" hidden="1" customWidth="1"/>
    <col min="15" max="15" width="0" style="63" hidden="1" customWidth="1"/>
    <col min="16" max="18" width="0" hidden="1" customWidth="1"/>
  </cols>
  <sheetData>
    <row r="1" spans="1:15" s="2" customFormat="1" ht="32" x14ac:dyDescent="0.2">
      <c r="A1" s="29" t="s">
        <v>111</v>
      </c>
      <c r="B1" s="27" t="s">
        <v>112</v>
      </c>
      <c r="C1" s="28" t="s">
        <v>63</v>
      </c>
      <c r="D1" s="62"/>
      <c r="E1" s="203" t="s">
        <v>111</v>
      </c>
      <c r="F1" s="204"/>
      <c r="G1" s="204" t="s">
        <v>300</v>
      </c>
      <c r="H1" s="204" t="s">
        <v>299</v>
      </c>
      <c r="I1" s="205" t="s">
        <v>63</v>
      </c>
      <c r="J1" s="206" t="s">
        <v>64</v>
      </c>
      <c r="K1" s="59" t="s">
        <v>424</v>
      </c>
      <c r="L1" s="59" t="s">
        <v>425</v>
      </c>
      <c r="M1" s="59" t="s">
        <v>426</v>
      </c>
      <c r="N1" s="207" t="s">
        <v>782</v>
      </c>
      <c r="O1" s="63"/>
    </row>
    <row r="2" spans="1:15" ht="19" x14ac:dyDescent="0.25">
      <c r="A2" s="30" t="s">
        <v>106</v>
      </c>
      <c r="B2" s="30" t="s">
        <v>46</v>
      </c>
      <c r="C2" s="21" t="s">
        <v>47</v>
      </c>
      <c r="D2" s="63">
        <v>1</v>
      </c>
      <c r="E2" s="60" t="s">
        <v>3</v>
      </c>
      <c r="F2" s="35" t="s">
        <v>182</v>
      </c>
      <c r="G2" s="196" t="s">
        <v>197</v>
      </c>
      <c r="H2" s="197" t="s">
        <v>198</v>
      </c>
      <c r="I2" s="38" t="s">
        <v>47</v>
      </c>
      <c r="J2" s="55" t="s">
        <v>49</v>
      </c>
      <c r="K2" s="87"/>
    </row>
    <row r="3" spans="1:15" ht="20" x14ac:dyDescent="0.25">
      <c r="A3" s="30" t="s">
        <v>106</v>
      </c>
      <c r="B3" s="31" t="s">
        <v>107</v>
      </c>
      <c r="C3" s="22" t="s">
        <v>48</v>
      </c>
      <c r="D3" s="63">
        <v>2</v>
      </c>
      <c r="E3" s="60" t="s">
        <v>3</v>
      </c>
      <c r="F3" s="35" t="s">
        <v>182</v>
      </c>
      <c r="G3" s="39" t="s">
        <v>199</v>
      </c>
      <c r="H3" s="40" t="s">
        <v>200</v>
      </c>
      <c r="I3" s="41" t="s">
        <v>48</v>
      </c>
      <c r="J3" s="55" t="s">
        <v>50</v>
      </c>
      <c r="K3" s="87"/>
    </row>
    <row r="4" spans="1:15" ht="19" x14ac:dyDescent="0.25">
      <c r="A4" s="30" t="s">
        <v>106</v>
      </c>
      <c r="B4" s="30" t="s">
        <v>236</v>
      </c>
      <c r="C4" s="4" t="s">
        <v>195</v>
      </c>
      <c r="D4" s="63">
        <v>3</v>
      </c>
      <c r="E4" s="60" t="s">
        <v>3</v>
      </c>
      <c r="F4" s="35" t="s">
        <v>182</v>
      </c>
      <c r="G4" s="36" t="s">
        <v>186</v>
      </c>
      <c r="H4" s="40" t="s">
        <v>185</v>
      </c>
      <c r="I4" s="38" t="s">
        <v>195</v>
      </c>
      <c r="J4" s="55" t="s">
        <v>636</v>
      </c>
      <c r="K4" s="87"/>
    </row>
    <row r="5" spans="1:15" s="19" customFormat="1" ht="19" x14ac:dyDescent="0.25">
      <c r="A5" s="30"/>
      <c r="B5" s="30"/>
      <c r="C5" s="4"/>
      <c r="D5" s="63">
        <v>4</v>
      </c>
      <c r="E5" s="60" t="s">
        <v>3</v>
      </c>
      <c r="F5" s="35" t="s">
        <v>182</v>
      </c>
      <c r="G5" s="36" t="s">
        <v>312</v>
      </c>
      <c r="H5" s="40" t="s">
        <v>383</v>
      </c>
      <c r="I5" s="46" t="s">
        <v>559</v>
      </c>
      <c r="J5" s="55" t="s">
        <v>554</v>
      </c>
      <c r="K5" s="87"/>
      <c r="N5" s="63" t="s">
        <v>612</v>
      </c>
      <c r="O5" s="63"/>
    </row>
    <row r="6" spans="1:15" s="19" customFormat="1" ht="19" x14ac:dyDescent="0.25">
      <c r="A6" s="30" t="s">
        <v>106</v>
      </c>
      <c r="B6" s="30" t="s">
        <v>243</v>
      </c>
      <c r="C6" s="20" t="s">
        <v>190</v>
      </c>
      <c r="D6" s="63">
        <v>5</v>
      </c>
      <c r="E6" s="60" t="s">
        <v>4</v>
      </c>
      <c r="F6" s="83" t="s">
        <v>182</v>
      </c>
      <c r="G6" s="36" t="s">
        <v>301</v>
      </c>
      <c r="H6" s="40" t="s">
        <v>302</v>
      </c>
      <c r="I6" s="46" t="s">
        <v>56</v>
      </c>
      <c r="J6" s="55" t="s">
        <v>326</v>
      </c>
      <c r="K6" s="87"/>
      <c r="L6" s="88"/>
      <c r="M6" s="89"/>
      <c r="N6" s="63"/>
      <c r="O6" s="63"/>
    </row>
    <row r="7" spans="1:15" s="19" customFormat="1" ht="19" x14ac:dyDescent="0.25">
      <c r="A7" s="30"/>
      <c r="B7" s="30"/>
      <c r="C7" s="20"/>
      <c r="D7" s="63">
        <v>6</v>
      </c>
      <c r="E7" s="60" t="s">
        <v>5</v>
      </c>
      <c r="F7" s="83" t="s">
        <v>182</v>
      </c>
      <c r="G7" s="36" t="s">
        <v>584</v>
      </c>
      <c r="H7" s="40" t="s">
        <v>216</v>
      </c>
      <c r="I7" s="46" t="s">
        <v>585</v>
      </c>
      <c r="J7" s="55" t="s">
        <v>586</v>
      </c>
      <c r="K7" s="87"/>
      <c r="L7" s="88"/>
      <c r="M7" s="89"/>
      <c r="N7" s="63" t="s">
        <v>612</v>
      </c>
      <c r="O7" s="63"/>
    </row>
    <row r="8" spans="1:15" ht="19" x14ac:dyDescent="0.25">
      <c r="A8" s="30" t="s">
        <v>80</v>
      </c>
      <c r="B8" s="30" t="s">
        <v>54</v>
      </c>
      <c r="C8" s="23" t="s">
        <v>55</v>
      </c>
      <c r="D8" s="63">
        <v>7</v>
      </c>
      <c r="E8" s="60" t="s">
        <v>12</v>
      </c>
      <c r="F8" s="35" t="s">
        <v>182</v>
      </c>
      <c r="G8" s="44" t="s">
        <v>582</v>
      </c>
      <c r="H8" s="45" t="s">
        <v>418</v>
      </c>
      <c r="I8" s="46" t="s">
        <v>605</v>
      </c>
      <c r="J8" s="55" t="s">
        <v>583</v>
      </c>
      <c r="K8" s="87"/>
      <c r="L8" s="88"/>
      <c r="M8" s="89"/>
      <c r="N8" s="63" t="s">
        <v>612</v>
      </c>
    </row>
    <row r="9" spans="1:15" s="19" customFormat="1" ht="19" x14ac:dyDescent="0.25">
      <c r="A9" s="30"/>
      <c r="B9" s="30"/>
      <c r="C9" s="23"/>
      <c r="D9" s="63">
        <v>8</v>
      </c>
      <c r="E9" s="90" t="s">
        <v>320</v>
      </c>
      <c r="F9" s="35" t="s">
        <v>182</v>
      </c>
      <c r="G9" s="44"/>
      <c r="H9" s="45"/>
      <c r="I9" s="46"/>
      <c r="J9" s="55"/>
      <c r="K9" s="87"/>
      <c r="N9" s="63"/>
      <c r="O9" s="63"/>
    </row>
    <row r="10" spans="1:15" s="19" customFormat="1" ht="19" x14ac:dyDescent="0.25">
      <c r="A10" s="30"/>
      <c r="B10" s="30"/>
      <c r="C10" s="23"/>
      <c r="D10" s="63">
        <v>9</v>
      </c>
      <c r="E10" s="60" t="s">
        <v>321</v>
      </c>
      <c r="F10" s="35" t="s">
        <v>182</v>
      </c>
      <c r="G10" s="44" t="s">
        <v>322</v>
      </c>
      <c r="H10" s="45" t="s">
        <v>323</v>
      </c>
      <c r="I10" s="38" t="s">
        <v>324</v>
      </c>
      <c r="J10" s="55" t="s">
        <v>325</v>
      </c>
      <c r="K10" s="87"/>
      <c r="L10" s="88"/>
      <c r="N10" s="63"/>
      <c r="O10" s="63"/>
    </row>
    <row r="11" spans="1:15" s="19" customFormat="1" ht="19" x14ac:dyDescent="0.25">
      <c r="A11" s="30"/>
      <c r="B11" s="30"/>
      <c r="C11" s="23"/>
      <c r="D11" s="63">
        <v>10</v>
      </c>
      <c r="E11" s="60" t="s">
        <v>327</v>
      </c>
      <c r="F11" s="35" t="s">
        <v>182</v>
      </c>
      <c r="G11" s="44" t="s">
        <v>328</v>
      </c>
      <c r="H11" s="45" t="s">
        <v>329</v>
      </c>
      <c r="I11" s="38" t="s">
        <v>2</v>
      </c>
      <c r="J11" s="55"/>
      <c r="K11" s="87"/>
      <c r="L11" s="88"/>
      <c r="N11" s="63"/>
      <c r="O11" s="63"/>
    </row>
    <row r="12" spans="1:15" s="19" customFormat="1" ht="19" x14ac:dyDescent="0.25">
      <c r="A12" s="30" t="s">
        <v>80</v>
      </c>
      <c r="B12" s="30" t="s">
        <v>237</v>
      </c>
      <c r="C12" s="23" t="s">
        <v>184</v>
      </c>
      <c r="D12" s="63">
        <v>11</v>
      </c>
      <c r="E12" s="60" t="s">
        <v>7</v>
      </c>
      <c r="F12" s="35" t="s">
        <v>182</v>
      </c>
      <c r="G12" s="36" t="s">
        <v>601</v>
      </c>
      <c r="H12" s="37" t="s">
        <v>602</v>
      </c>
      <c r="I12" s="38" t="s">
        <v>603</v>
      </c>
      <c r="J12" s="55" t="s">
        <v>604</v>
      </c>
      <c r="K12" s="87"/>
      <c r="L12" s="88"/>
      <c r="M12" s="89"/>
      <c r="N12" s="63" t="s">
        <v>612</v>
      </c>
      <c r="O12" s="63"/>
    </row>
    <row r="13" spans="1:15" s="19" customFormat="1" ht="19" x14ac:dyDescent="0.25">
      <c r="A13" s="30"/>
      <c r="B13" s="30"/>
      <c r="C13" s="23"/>
      <c r="D13" s="63">
        <v>12</v>
      </c>
      <c r="E13" s="60" t="s">
        <v>330</v>
      </c>
      <c r="F13" s="35" t="s">
        <v>182</v>
      </c>
      <c r="G13" s="36" t="s">
        <v>614</v>
      </c>
      <c r="H13" s="37" t="s">
        <v>553</v>
      </c>
      <c r="I13" s="49" t="s">
        <v>628</v>
      </c>
      <c r="J13" s="55" t="s">
        <v>629</v>
      </c>
      <c r="K13" s="87"/>
      <c r="L13" s="88"/>
      <c r="M13" s="89"/>
      <c r="N13" s="63" t="s">
        <v>612</v>
      </c>
      <c r="O13" s="63"/>
    </row>
    <row r="14" spans="1:15" s="19" customFormat="1" ht="19" x14ac:dyDescent="0.25">
      <c r="A14" s="30"/>
      <c r="B14" s="30"/>
      <c r="C14" s="23"/>
      <c r="D14" s="63">
        <v>13</v>
      </c>
      <c r="E14" s="60" t="s">
        <v>330</v>
      </c>
      <c r="F14" s="35" t="s">
        <v>182</v>
      </c>
      <c r="G14" s="36" t="s">
        <v>627</v>
      </c>
      <c r="H14" s="37" t="s">
        <v>214</v>
      </c>
      <c r="I14" s="49" t="s">
        <v>631</v>
      </c>
      <c r="J14" s="55" t="s">
        <v>630</v>
      </c>
      <c r="K14" s="87"/>
      <c r="L14" s="88"/>
      <c r="M14" s="89"/>
      <c r="N14" s="63" t="s">
        <v>612</v>
      </c>
      <c r="O14" s="63"/>
    </row>
    <row r="15" spans="1:15" ht="19" x14ac:dyDescent="0.25">
      <c r="A15" s="30" t="s">
        <v>117</v>
      </c>
      <c r="B15" s="32" t="s">
        <v>115</v>
      </c>
      <c r="C15" s="21" t="s">
        <v>116</v>
      </c>
      <c r="D15" s="63">
        <v>14</v>
      </c>
      <c r="E15" s="60" t="s">
        <v>10</v>
      </c>
      <c r="F15" s="35" t="s">
        <v>182</v>
      </c>
      <c r="G15" s="48" t="s">
        <v>205</v>
      </c>
      <c r="H15" s="42" t="s">
        <v>206</v>
      </c>
      <c r="I15" s="49" t="s">
        <v>114</v>
      </c>
      <c r="J15" s="55" t="s">
        <v>555</v>
      </c>
      <c r="K15" s="87"/>
      <c r="L15" s="88"/>
      <c r="M15" s="89"/>
    </row>
    <row r="16" spans="1:15" ht="19" x14ac:dyDescent="0.25">
      <c r="A16" s="30" t="s">
        <v>126</v>
      </c>
      <c r="B16" s="32" t="s">
        <v>118</v>
      </c>
      <c r="C16" s="24" t="s">
        <v>2</v>
      </c>
      <c r="D16" s="63">
        <v>15</v>
      </c>
      <c r="E16" s="60" t="s">
        <v>11</v>
      </c>
      <c r="F16" s="35" t="s">
        <v>182</v>
      </c>
      <c r="G16" s="36" t="s">
        <v>207</v>
      </c>
      <c r="H16" s="37" t="s">
        <v>208</v>
      </c>
      <c r="I16" s="38" t="s">
        <v>57</v>
      </c>
      <c r="J16" s="55" t="s">
        <v>294</v>
      </c>
      <c r="K16" s="87"/>
    </row>
    <row r="17" spans="1:17" s="19" customFormat="1" ht="19" x14ac:dyDescent="0.25">
      <c r="A17" s="30"/>
      <c r="B17" s="32"/>
      <c r="C17" s="24"/>
      <c r="D17" s="63">
        <v>16</v>
      </c>
      <c r="E17" s="60" t="s">
        <v>121</v>
      </c>
      <c r="F17" s="35" t="s">
        <v>182</v>
      </c>
      <c r="G17" s="36" t="s">
        <v>292</v>
      </c>
      <c r="H17" s="37" t="s">
        <v>269</v>
      </c>
      <c r="I17" s="38" t="s">
        <v>337</v>
      </c>
      <c r="J17" s="55" t="s">
        <v>687</v>
      </c>
      <c r="K17" s="87"/>
      <c r="L17" s="88"/>
      <c r="M17" s="89"/>
      <c r="N17" s="63"/>
      <c r="O17" s="63"/>
    </row>
    <row r="18" spans="1:17" s="19" customFormat="1" ht="19" x14ac:dyDescent="0.25">
      <c r="A18" s="30"/>
      <c r="B18" s="32"/>
      <c r="C18" s="24"/>
      <c r="D18" s="63">
        <v>17</v>
      </c>
      <c r="E18" s="60" t="s">
        <v>121</v>
      </c>
      <c r="F18" s="35" t="s">
        <v>182</v>
      </c>
      <c r="G18" s="36" t="s">
        <v>335</v>
      </c>
      <c r="H18" s="37" t="s">
        <v>334</v>
      </c>
      <c r="I18" s="38" t="s">
        <v>336</v>
      </c>
      <c r="J18" s="55" t="s">
        <v>338</v>
      </c>
      <c r="K18" s="87"/>
      <c r="L18" s="88"/>
      <c r="M18" s="89"/>
      <c r="N18" s="63"/>
      <c r="O18" s="63"/>
    </row>
    <row r="19" spans="1:17" s="19" customFormat="1" ht="19" x14ac:dyDescent="0.25">
      <c r="A19" s="30"/>
      <c r="B19" s="32"/>
      <c r="C19" s="24"/>
      <c r="D19" s="63">
        <v>18</v>
      </c>
      <c r="E19" s="60" t="s">
        <v>121</v>
      </c>
      <c r="F19" s="35" t="s">
        <v>182</v>
      </c>
      <c r="G19" s="36" t="s">
        <v>441</v>
      </c>
      <c r="H19" s="37" t="s">
        <v>293</v>
      </c>
      <c r="I19" s="38" t="s">
        <v>442</v>
      </c>
      <c r="J19" s="55"/>
      <c r="K19" s="87"/>
      <c r="L19" s="88"/>
      <c r="M19" s="89"/>
      <c r="N19" s="63"/>
      <c r="O19" s="63"/>
    </row>
    <row r="20" spans="1:17" ht="19" x14ac:dyDescent="0.25">
      <c r="A20" s="30" t="s">
        <v>241</v>
      </c>
      <c r="B20" s="30" t="s">
        <v>192</v>
      </c>
      <c r="C20" s="21" t="s">
        <v>9</v>
      </c>
      <c r="D20" s="63">
        <v>19</v>
      </c>
      <c r="E20" s="60" t="s">
        <v>14</v>
      </c>
      <c r="F20" s="35" t="s">
        <v>182</v>
      </c>
      <c r="G20" s="36" t="s">
        <v>213</v>
      </c>
      <c r="H20" s="37" t="s">
        <v>214</v>
      </c>
      <c r="I20" s="43" t="s">
        <v>62</v>
      </c>
      <c r="J20" s="55" t="s">
        <v>702</v>
      </c>
      <c r="K20" s="87"/>
      <c r="L20" s="88"/>
      <c r="M20" s="89"/>
    </row>
    <row r="21" spans="1:17" ht="19" x14ac:dyDescent="0.25">
      <c r="A21" s="30" t="s">
        <v>78</v>
      </c>
      <c r="B21" s="30" t="s">
        <v>71</v>
      </c>
      <c r="C21" s="21" t="s">
        <v>114</v>
      </c>
      <c r="D21" s="63">
        <v>20</v>
      </c>
      <c r="E21" s="60" t="s">
        <v>17</v>
      </c>
      <c r="F21" s="35" t="s">
        <v>182</v>
      </c>
      <c r="G21" s="50" t="s">
        <v>215</v>
      </c>
      <c r="H21" s="51" t="s">
        <v>216</v>
      </c>
      <c r="I21" s="52" t="s">
        <v>18</v>
      </c>
      <c r="J21" s="55" t="s">
        <v>599</v>
      </c>
      <c r="K21" s="87"/>
      <c r="L21" s="88"/>
      <c r="M21" s="89"/>
      <c r="N21" s="63" t="s">
        <v>612</v>
      </c>
    </row>
    <row r="22" spans="1:17" s="19" customFormat="1" ht="19" x14ac:dyDescent="0.25">
      <c r="A22" s="30"/>
      <c r="B22" s="30"/>
      <c r="C22" s="9"/>
      <c r="D22" s="63">
        <v>21</v>
      </c>
      <c r="E22" s="60" t="s">
        <v>17</v>
      </c>
      <c r="F22" s="35" t="s">
        <v>182</v>
      </c>
      <c r="G22" s="50" t="s">
        <v>597</v>
      </c>
      <c r="H22" s="51" t="s">
        <v>208</v>
      </c>
      <c r="I22" s="53" t="s">
        <v>598</v>
      </c>
      <c r="J22" s="55" t="s">
        <v>600</v>
      </c>
      <c r="K22" s="87"/>
      <c r="L22" s="88"/>
      <c r="M22" s="89"/>
      <c r="N22" s="63"/>
      <c r="O22" s="63"/>
    </row>
    <row r="23" spans="1:17" s="19" customFormat="1" ht="19" x14ac:dyDescent="0.25">
      <c r="A23" s="30"/>
      <c r="B23" s="30"/>
      <c r="C23" s="9"/>
      <c r="D23" s="63">
        <v>22</v>
      </c>
      <c r="E23" s="60" t="s">
        <v>346</v>
      </c>
      <c r="F23" s="35" t="s">
        <v>182</v>
      </c>
      <c r="G23" s="50" t="s">
        <v>347</v>
      </c>
      <c r="H23" s="51" t="s">
        <v>348</v>
      </c>
      <c r="I23" s="53" t="s">
        <v>349</v>
      </c>
      <c r="J23" s="55" t="s">
        <v>350</v>
      </c>
      <c r="K23" s="87"/>
      <c r="L23" s="88"/>
      <c r="M23" s="89"/>
      <c r="N23" s="63"/>
      <c r="O23" s="63"/>
    </row>
    <row r="24" spans="1:17" s="19" customFormat="1" ht="19" x14ac:dyDescent="0.25">
      <c r="A24" s="30"/>
      <c r="B24" s="30"/>
      <c r="C24" s="9"/>
      <c r="D24" s="63">
        <v>23</v>
      </c>
      <c r="E24" s="90" t="s">
        <v>351</v>
      </c>
      <c r="F24" s="35" t="s">
        <v>182</v>
      </c>
      <c r="G24" s="50"/>
      <c r="H24" s="51"/>
      <c r="I24" s="85"/>
      <c r="J24" s="55"/>
      <c r="N24" s="63"/>
      <c r="O24" s="63"/>
    </row>
    <row r="25" spans="1:17" s="19" customFormat="1" ht="19" x14ac:dyDescent="0.25">
      <c r="A25" s="30"/>
      <c r="B25" s="30"/>
      <c r="C25" s="9"/>
      <c r="D25" s="63">
        <v>24</v>
      </c>
      <c r="E25" s="60" t="s">
        <v>19</v>
      </c>
      <c r="F25" s="35" t="s">
        <v>182</v>
      </c>
      <c r="G25" s="50" t="s">
        <v>352</v>
      </c>
      <c r="H25" s="51" t="s">
        <v>353</v>
      </c>
      <c r="I25" s="53" t="s">
        <v>354</v>
      </c>
      <c r="J25" s="55" t="s">
        <v>691</v>
      </c>
      <c r="K25" s="87"/>
      <c r="L25" s="88"/>
      <c r="M25" s="89"/>
      <c r="N25" s="63"/>
      <c r="O25" s="63"/>
    </row>
    <row r="26" spans="1:17" s="19" customFormat="1" ht="19" x14ac:dyDescent="0.25">
      <c r="A26" s="30" t="s">
        <v>133</v>
      </c>
      <c r="B26" s="30" t="s">
        <v>242</v>
      </c>
      <c r="C26" s="4" t="s">
        <v>134</v>
      </c>
      <c r="D26" s="63">
        <v>25</v>
      </c>
      <c r="E26" s="60" t="s">
        <v>19</v>
      </c>
      <c r="F26" s="35" t="s">
        <v>182</v>
      </c>
      <c r="G26" s="36" t="s">
        <v>218</v>
      </c>
      <c r="H26" s="37" t="s">
        <v>219</v>
      </c>
      <c r="I26" s="53" t="s">
        <v>72</v>
      </c>
      <c r="J26" s="55" t="s">
        <v>296</v>
      </c>
      <c r="K26" s="87"/>
      <c r="N26" s="63"/>
      <c r="O26" s="63"/>
    </row>
    <row r="27" spans="1:17" ht="19" x14ac:dyDescent="0.25">
      <c r="A27" s="30" t="s">
        <v>108</v>
      </c>
      <c r="B27" s="33" t="s">
        <v>51</v>
      </c>
      <c r="C27" s="25" t="s">
        <v>52</v>
      </c>
      <c r="D27" s="63">
        <v>26</v>
      </c>
      <c r="E27" s="60" t="s">
        <v>20</v>
      </c>
      <c r="F27" s="35" t="s">
        <v>182</v>
      </c>
      <c r="G27" s="36" t="s">
        <v>578</v>
      </c>
      <c r="H27" s="37" t="s">
        <v>579</v>
      </c>
      <c r="I27" s="53" t="s">
        <v>580</v>
      </c>
      <c r="J27" s="55" t="s">
        <v>581</v>
      </c>
      <c r="K27" s="87"/>
      <c r="L27" s="88"/>
      <c r="M27" s="89"/>
      <c r="N27" s="63" t="s">
        <v>612</v>
      </c>
    </row>
    <row r="28" spans="1:17" ht="19" x14ac:dyDescent="0.25">
      <c r="A28" s="30" t="s">
        <v>101</v>
      </c>
      <c r="B28" s="34" t="s">
        <v>15</v>
      </c>
      <c r="C28" s="26" t="s">
        <v>16</v>
      </c>
      <c r="D28" s="63">
        <v>27</v>
      </c>
      <c r="E28" s="60" t="s">
        <v>21</v>
      </c>
      <c r="F28" s="35" t="s">
        <v>182</v>
      </c>
      <c r="G28" s="196" t="s">
        <v>587</v>
      </c>
      <c r="H28" s="197" t="s">
        <v>588</v>
      </c>
      <c r="I28" s="53" t="s">
        <v>594</v>
      </c>
      <c r="J28" s="55" t="s">
        <v>692</v>
      </c>
      <c r="K28" s="87"/>
      <c r="L28" s="88"/>
      <c r="M28" s="89"/>
      <c r="N28" s="63" t="s">
        <v>612</v>
      </c>
    </row>
    <row r="29" spans="1:17" s="19" customFormat="1" ht="19" x14ac:dyDescent="0.25">
      <c r="A29" s="30"/>
      <c r="B29" s="34"/>
      <c r="C29" s="26"/>
      <c r="D29" s="63">
        <v>28</v>
      </c>
      <c r="E29" s="60" t="s">
        <v>21</v>
      </c>
      <c r="F29" s="35" t="s">
        <v>182</v>
      </c>
      <c r="G29" s="36" t="s">
        <v>617</v>
      </c>
      <c r="H29" s="37" t="s">
        <v>618</v>
      </c>
      <c r="I29" s="53" t="s">
        <v>619</v>
      </c>
      <c r="J29" s="55" t="s">
        <v>620</v>
      </c>
      <c r="K29" s="87"/>
      <c r="L29" s="88"/>
      <c r="M29" s="89"/>
      <c r="N29" s="63" t="s">
        <v>612</v>
      </c>
      <c r="P29" s="63" t="s">
        <v>542</v>
      </c>
      <c r="Q29" s="63" t="s">
        <v>542</v>
      </c>
    </row>
    <row r="30" spans="1:17" s="19" customFormat="1" ht="19" x14ac:dyDescent="0.25">
      <c r="A30" s="30"/>
      <c r="B30" s="34"/>
      <c r="C30" s="26"/>
      <c r="D30" s="63">
        <v>29</v>
      </c>
      <c r="E30" s="60" t="s">
        <v>21</v>
      </c>
      <c r="F30" s="35" t="s">
        <v>182</v>
      </c>
      <c r="G30" s="36" t="s">
        <v>358</v>
      </c>
      <c r="H30" s="37" t="s">
        <v>359</v>
      </c>
      <c r="I30" s="53" t="s">
        <v>621</v>
      </c>
      <c r="J30" s="55" t="s">
        <v>622</v>
      </c>
      <c r="K30" s="87"/>
      <c r="L30" s="88"/>
      <c r="M30" s="89"/>
      <c r="N30" s="63" t="s">
        <v>612</v>
      </c>
      <c r="P30" s="63" t="s">
        <v>563</v>
      </c>
      <c r="Q30" s="63" t="s">
        <v>563</v>
      </c>
    </row>
    <row r="31" spans="1:17" s="19" customFormat="1" ht="19" x14ac:dyDescent="0.25">
      <c r="A31" s="30"/>
      <c r="B31" s="34"/>
      <c r="C31" s="26"/>
      <c r="D31" s="63">
        <v>30</v>
      </c>
      <c r="E31" s="60" t="s">
        <v>21</v>
      </c>
      <c r="F31" s="35" t="s">
        <v>182</v>
      </c>
      <c r="G31" s="196" t="s">
        <v>624</v>
      </c>
      <c r="H31" s="197" t="s">
        <v>623</v>
      </c>
      <c r="I31" s="53" t="s">
        <v>625</v>
      </c>
      <c r="J31" s="55" t="s">
        <v>626</v>
      </c>
      <c r="K31" s="87"/>
      <c r="L31" s="88"/>
      <c r="M31" s="89"/>
      <c r="N31" s="63" t="s">
        <v>612</v>
      </c>
      <c r="P31" s="63" t="s">
        <v>563</v>
      </c>
      <c r="Q31" s="63" t="s">
        <v>563</v>
      </c>
    </row>
    <row r="32" spans="1:17" s="19" customFormat="1" ht="19" x14ac:dyDescent="0.25">
      <c r="A32" s="30"/>
      <c r="B32" s="34"/>
      <c r="C32" s="26"/>
      <c r="D32" s="63">
        <v>31</v>
      </c>
      <c r="E32" s="60" t="s">
        <v>21</v>
      </c>
      <c r="F32" s="35" t="s">
        <v>182</v>
      </c>
      <c r="G32" s="196" t="s">
        <v>364</v>
      </c>
      <c r="H32" s="197" t="s">
        <v>637</v>
      </c>
      <c r="I32" s="53" t="s">
        <v>646</v>
      </c>
      <c r="J32" s="55" t="s">
        <v>647</v>
      </c>
      <c r="K32" s="87"/>
      <c r="L32" s="88"/>
      <c r="M32" s="89"/>
      <c r="N32" s="63" t="s">
        <v>612</v>
      </c>
      <c r="P32" s="63" t="s">
        <v>648</v>
      </c>
      <c r="Q32" s="63" t="s">
        <v>648</v>
      </c>
    </row>
    <row r="33" spans="1:18" s="19" customFormat="1" ht="19" x14ac:dyDescent="0.25">
      <c r="A33" s="30"/>
      <c r="B33" s="34"/>
      <c r="C33" s="26"/>
      <c r="D33" s="63">
        <v>32</v>
      </c>
      <c r="E33" s="60" t="s">
        <v>21</v>
      </c>
      <c r="F33" s="35" t="s">
        <v>182</v>
      </c>
      <c r="G33" s="196" t="s">
        <v>638</v>
      </c>
      <c r="H33" s="197" t="s">
        <v>639</v>
      </c>
      <c r="I33" s="53" t="s">
        <v>649</v>
      </c>
      <c r="J33" s="55"/>
      <c r="K33" s="87"/>
      <c r="L33" s="88"/>
      <c r="M33" s="89"/>
      <c r="N33" s="63" t="s">
        <v>612</v>
      </c>
      <c r="P33" s="63" t="s">
        <v>546</v>
      </c>
      <c r="Q33" s="63" t="s">
        <v>546</v>
      </c>
    </row>
    <row r="34" spans="1:18" s="19" customFormat="1" ht="19" x14ac:dyDescent="0.25">
      <c r="A34" s="30"/>
      <c r="B34" s="34"/>
      <c r="C34" s="26"/>
      <c r="D34" s="63">
        <v>33</v>
      </c>
      <c r="E34" s="60" t="s">
        <v>21</v>
      </c>
      <c r="F34" s="35" t="s">
        <v>182</v>
      </c>
      <c r="G34" s="48" t="s">
        <v>640</v>
      </c>
      <c r="H34" s="42" t="s">
        <v>216</v>
      </c>
      <c r="I34" s="53" t="s">
        <v>645</v>
      </c>
      <c r="J34" s="55"/>
      <c r="K34" s="87"/>
      <c r="L34" s="88"/>
      <c r="M34" s="89"/>
      <c r="N34" s="63" t="s">
        <v>612</v>
      </c>
      <c r="P34" s="63" t="s">
        <v>542</v>
      </c>
      <c r="Q34" s="63" t="s">
        <v>542</v>
      </c>
    </row>
    <row r="35" spans="1:18" s="19" customFormat="1" ht="19" x14ac:dyDescent="0.25">
      <c r="A35" s="30"/>
      <c r="B35" s="34"/>
      <c r="C35" s="26"/>
      <c r="D35" s="63">
        <v>34</v>
      </c>
      <c r="E35" s="60" t="s">
        <v>21</v>
      </c>
      <c r="F35" s="35" t="s">
        <v>182</v>
      </c>
      <c r="G35" s="48" t="s">
        <v>641</v>
      </c>
      <c r="H35" s="42" t="s">
        <v>642</v>
      </c>
      <c r="I35" s="53" t="s">
        <v>643</v>
      </c>
      <c r="J35" s="55" t="s">
        <v>644</v>
      </c>
      <c r="K35" s="87"/>
      <c r="L35" s="88"/>
      <c r="M35" s="89"/>
      <c r="N35" s="63" t="s">
        <v>612</v>
      </c>
      <c r="P35" s="63" t="s">
        <v>546</v>
      </c>
      <c r="Q35" s="63" t="s">
        <v>546</v>
      </c>
    </row>
    <row r="36" spans="1:18" s="19" customFormat="1" ht="19" x14ac:dyDescent="0.25">
      <c r="A36" s="30"/>
      <c r="B36" s="34"/>
      <c r="C36" s="26"/>
      <c r="D36" s="63">
        <v>35</v>
      </c>
      <c r="E36" s="60" t="s">
        <v>361</v>
      </c>
      <c r="F36" s="35" t="s">
        <v>182</v>
      </c>
      <c r="G36" s="36"/>
      <c r="H36" s="37"/>
      <c r="I36" s="38"/>
      <c r="J36" s="55"/>
      <c r="K36" s="87"/>
      <c r="L36" s="88"/>
      <c r="M36" s="89"/>
      <c r="N36" s="63"/>
      <c r="O36" s="63"/>
    </row>
    <row r="37" spans="1:18" s="19" customFormat="1" ht="19" x14ac:dyDescent="0.25">
      <c r="A37" s="30"/>
      <c r="B37" s="34"/>
      <c r="C37" s="26"/>
      <c r="D37" s="63">
        <v>36</v>
      </c>
      <c r="E37" s="60" t="s">
        <v>362</v>
      </c>
      <c r="F37" s="35" t="s">
        <v>182</v>
      </c>
      <c r="G37" s="36" t="s">
        <v>536</v>
      </c>
      <c r="H37" s="37" t="s">
        <v>534</v>
      </c>
      <c r="I37" s="38" t="s">
        <v>16</v>
      </c>
      <c r="J37" s="55" t="s">
        <v>535</v>
      </c>
      <c r="K37" s="87"/>
      <c r="L37" s="88"/>
      <c r="M37" s="89"/>
      <c r="N37" s="63"/>
      <c r="O37" s="63"/>
    </row>
    <row r="38" spans="1:18" s="19" customFormat="1" ht="19" x14ac:dyDescent="0.25">
      <c r="A38" s="30" t="s">
        <v>238</v>
      </c>
      <c r="B38" s="34" t="s">
        <v>73</v>
      </c>
      <c r="C38" s="24" t="s">
        <v>72</v>
      </c>
      <c r="D38" s="63">
        <v>38</v>
      </c>
      <c r="E38" s="60" t="s">
        <v>22</v>
      </c>
      <c r="F38" s="35" t="s">
        <v>182</v>
      </c>
      <c r="G38" s="36" t="s">
        <v>297</v>
      </c>
      <c r="H38" s="37" t="s">
        <v>298</v>
      </c>
      <c r="I38" s="52" t="s">
        <v>443</v>
      </c>
      <c r="J38" s="55"/>
      <c r="K38" s="87"/>
      <c r="L38" s="88"/>
      <c r="M38" s="89"/>
      <c r="N38" s="63"/>
      <c r="O38" s="63"/>
    </row>
    <row r="39" spans="1:18" s="19" customFormat="1" ht="19" x14ac:dyDescent="0.25">
      <c r="A39" s="30"/>
      <c r="B39" s="34"/>
      <c r="C39" s="91"/>
      <c r="D39" s="63">
        <v>39</v>
      </c>
      <c r="E39" s="60" t="s">
        <v>22</v>
      </c>
      <c r="F39" s="35" t="s">
        <v>182</v>
      </c>
      <c r="G39" s="196" t="s">
        <v>444</v>
      </c>
      <c r="H39" s="197" t="s">
        <v>445</v>
      </c>
      <c r="I39" s="52" t="s">
        <v>446</v>
      </c>
      <c r="J39" s="55" t="s">
        <v>686</v>
      </c>
      <c r="K39" s="87"/>
      <c r="L39" s="88"/>
      <c r="M39" s="89"/>
      <c r="N39" s="63"/>
      <c r="O39" s="63"/>
    </row>
    <row r="40" spans="1:18" ht="19" x14ac:dyDescent="0.25">
      <c r="A40" s="30" t="s">
        <v>140</v>
      </c>
      <c r="B40" s="30" t="s">
        <v>29</v>
      </c>
      <c r="C40" s="21" t="s">
        <v>31</v>
      </c>
      <c r="D40" s="63">
        <v>41</v>
      </c>
      <c r="E40" s="60" t="s">
        <v>24</v>
      </c>
      <c r="F40" s="35" t="s">
        <v>182</v>
      </c>
      <c r="G40" s="54" t="s">
        <v>254</v>
      </c>
      <c r="H40" s="42" t="s">
        <v>253</v>
      </c>
      <c r="I40" s="38" t="s">
        <v>252</v>
      </c>
      <c r="J40" s="55" t="s">
        <v>632</v>
      </c>
      <c r="K40" s="87"/>
      <c r="L40" s="88"/>
      <c r="M40" s="89"/>
    </row>
    <row r="41" spans="1:18" ht="19" x14ac:dyDescent="0.25">
      <c r="A41" s="30" t="s">
        <v>239</v>
      </c>
      <c r="B41" s="30" t="s">
        <v>74</v>
      </c>
      <c r="C41" s="21" t="s">
        <v>69</v>
      </c>
      <c r="D41" s="63">
        <v>42</v>
      </c>
      <c r="E41" s="60" t="s">
        <v>25</v>
      </c>
      <c r="F41" s="35" t="s">
        <v>182</v>
      </c>
      <c r="G41" s="36" t="s">
        <v>220</v>
      </c>
      <c r="H41" s="37" t="s">
        <v>221</v>
      </c>
      <c r="I41" s="38" t="s">
        <v>26</v>
      </c>
      <c r="J41" s="55" t="s">
        <v>693</v>
      </c>
      <c r="K41" s="87"/>
      <c r="L41" s="88"/>
      <c r="M41" s="89"/>
    </row>
    <row r="42" spans="1:18" s="19" customFormat="1" ht="19" x14ac:dyDescent="0.25">
      <c r="A42" s="30" t="s">
        <v>98</v>
      </c>
      <c r="B42" s="30" t="s">
        <v>99</v>
      </c>
      <c r="C42" s="21" t="s">
        <v>97</v>
      </c>
      <c r="D42" s="63">
        <v>43</v>
      </c>
      <c r="E42" s="60" t="s">
        <v>27</v>
      </c>
      <c r="F42" s="35" t="s">
        <v>182</v>
      </c>
      <c r="G42" s="36" t="s">
        <v>589</v>
      </c>
      <c r="H42" s="37" t="s">
        <v>230</v>
      </c>
      <c r="I42" s="38" t="s">
        <v>592</v>
      </c>
      <c r="J42" s="55" t="s">
        <v>593</v>
      </c>
      <c r="K42" s="87"/>
      <c r="L42" s="88"/>
      <c r="M42" s="89"/>
      <c r="N42" s="63" t="s">
        <v>612</v>
      </c>
      <c r="P42" s="63" t="s">
        <v>546</v>
      </c>
      <c r="Q42" s="63" t="s">
        <v>546</v>
      </c>
    </row>
    <row r="43" spans="1:18" ht="19" x14ac:dyDescent="0.25">
      <c r="A43" s="30" t="s">
        <v>98</v>
      </c>
      <c r="B43" s="30" t="s">
        <v>99</v>
      </c>
      <c r="C43" s="21" t="s">
        <v>97</v>
      </c>
      <c r="D43" s="63">
        <v>44</v>
      </c>
      <c r="E43" s="60" t="s">
        <v>27</v>
      </c>
      <c r="F43" s="35" t="s">
        <v>182</v>
      </c>
      <c r="G43" s="36" t="s">
        <v>247</v>
      </c>
      <c r="H43" s="37" t="s">
        <v>222</v>
      </c>
      <c r="I43" s="38" t="s">
        <v>193</v>
      </c>
      <c r="J43" s="55"/>
      <c r="K43" s="87"/>
      <c r="L43" s="88"/>
      <c r="M43" s="89"/>
    </row>
    <row r="44" spans="1:18" s="19" customFormat="1" ht="19" x14ac:dyDescent="0.25">
      <c r="A44" s="30" t="s">
        <v>95</v>
      </c>
      <c r="B44" s="30" t="s">
        <v>245</v>
      </c>
      <c r="C44" s="6" t="s">
        <v>26</v>
      </c>
      <c r="D44" s="63">
        <v>45</v>
      </c>
      <c r="E44" s="42" t="s">
        <v>28</v>
      </c>
      <c r="F44" s="35" t="s">
        <v>182</v>
      </c>
      <c r="G44" s="196" t="s">
        <v>574</v>
      </c>
      <c r="H44" s="197" t="s">
        <v>575</v>
      </c>
      <c r="I44" s="38" t="s">
        <v>576</v>
      </c>
      <c r="J44" s="55" t="s">
        <v>577</v>
      </c>
      <c r="K44" s="87"/>
      <c r="L44" s="88"/>
      <c r="M44" s="89"/>
      <c r="N44" s="63" t="s">
        <v>612</v>
      </c>
      <c r="O44" s="63"/>
    </row>
    <row r="45" spans="1:18" s="19" customFormat="1" ht="19" x14ac:dyDescent="0.25">
      <c r="A45" s="30"/>
      <c r="B45" s="30"/>
      <c r="C45" s="6"/>
      <c r="D45" s="63">
        <v>46</v>
      </c>
      <c r="E45" s="42" t="s">
        <v>363</v>
      </c>
      <c r="F45" s="35" t="s">
        <v>182</v>
      </c>
      <c r="G45" s="48"/>
      <c r="H45" s="42"/>
      <c r="I45" s="38"/>
      <c r="J45" s="55"/>
      <c r="K45" s="87"/>
      <c r="N45" s="63"/>
      <c r="O45" s="63"/>
    </row>
    <row r="46" spans="1:18" ht="19" x14ac:dyDescent="0.25">
      <c r="A46" s="30" t="s">
        <v>91</v>
      </c>
      <c r="B46" s="30" t="s">
        <v>75</v>
      </c>
      <c r="C46" s="23" t="s">
        <v>60</v>
      </c>
      <c r="D46" s="63">
        <v>47</v>
      </c>
      <c r="E46" s="61" t="s">
        <v>32</v>
      </c>
      <c r="F46" s="35" t="s">
        <v>182</v>
      </c>
      <c r="G46" s="36" t="s">
        <v>368</v>
      </c>
      <c r="H46" s="37" t="s">
        <v>369</v>
      </c>
      <c r="I46" s="43" t="s">
        <v>615</v>
      </c>
      <c r="J46" s="55" t="s">
        <v>616</v>
      </c>
      <c r="K46" s="87"/>
      <c r="L46" s="88"/>
      <c r="N46" s="63" t="s">
        <v>612</v>
      </c>
      <c r="P46" s="63" t="s">
        <v>546</v>
      </c>
      <c r="Q46" s="63" t="s">
        <v>546</v>
      </c>
      <c r="R46" s="63"/>
    </row>
    <row r="47" spans="1:18" s="19" customFormat="1" ht="19" x14ac:dyDescent="0.25">
      <c r="A47" s="30"/>
      <c r="B47" s="30"/>
      <c r="C47" s="23"/>
      <c r="D47" s="63"/>
      <c r="E47" s="61" t="s">
        <v>32</v>
      </c>
      <c r="F47" s="35" t="s">
        <v>182</v>
      </c>
      <c r="G47" s="36" t="s">
        <v>703</v>
      </c>
      <c r="H47" s="37" t="s">
        <v>308</v>
      </c>
      <c r="I47" s="43" t="s">
        <v>683</v>
      </c>
      <c r="J47" s="55" t="s">
        <v>688</v>
      </c>
      <c r="K47" s="87"/>
      <c r="L47" s="88"/>
      <c r="N47" s="63" t="s">
        <v>612</v>
      </c>
      <c r="O47" s="63"/>
      <c r="P47" s="63"/>
      <c r="Q47" s="63"/>
      <c r="R47" s="63"/>
    </row>
    <row r="48" spans="1:18" s="19" customFormat="1" ht="19" x14ac:dyDescent="0.25">
      <c r="A48" s="30"/>
      <c r="B48" s="30"/>
      <c r="C48" s="23"/>
      <c r="D48" s="63"/>
      <c r="E48" s="61" t="s">
        <v>32</v>
      </c>
      <c r="F48" s="35" t="s">
        <v>182</v>
      </c>
      <c r="G48" s="36" t="s">
        <v>366</v>
      </c>
      <c r="H48" s="37" t="s">
        <v>367</v>
      </c>
      <c r="I48" s="43" t="s">
        <v>684</v>
      </c>
      <c r="J48" s="55" t="s">
        <v>689</v>
      </c>
      <c r="K48" s="87"/>
      <c r="L48" s="88"/>
      <c r="N48" s="63" t="s">
        <v>612</v>
      </c>
      <c r="O48" s="63"/>
      <c r="P48" s="63"/>
      <c r="Q48" s="63"/>
      <c r="R48" s="63"/>
    </row>
    <row r="49" spans="1:18" s="19" customFormat="1" ht="19" x14ac:dyDescent="0.25">
      <c r="A49" s="30"/>
      <c r="B49" s="30"/>
      <c r="C49" s="23"/>
      <c r="D49" s="63"/>
      <c r="E49" s="61" t="s">
        <v>32</v>
      </c>
      <c r="F49" s="35" t="s">
        <v>182</v>
      </c>
      <c r="G49" s="36" t="s">
        <v>681</v>
      </c>
      <c r="H49" s="37" t="s">
        <v>682</v>
      </c>
      <c r="I49" s="43" t="s">
        <v>685</v>
      </c>
      <c r="J49" s="55" t="s">
        <v>690</v>
      </c>
      <c r="K49" s="87"/>
      <c r="L49" s="88"/>
      <c r="N49" s="63" t="s">
        <v>612</v>
      </c>
      <c r="O49" s="63"/>
      <c r="P49" s="63"/>
      <c r="Q49" s="63"/>
      <c r="R49" s="63"/>
    </row>
    <row r="50" spans="1:18" ht="19" x14ac:dyDescent="0.25">
      <c r="A50" s="30" t="s">
        <v>89</v>
      </c>
      <c r="B50" s="30" t="s">
        <v>66</v>
      </c>
      <c r="C50" s="21" t="s">
        <v>0</v>
      </c>
      <c r="D50" s="63">
        <v>48</v>
      </c>
      <c r="E50" s="61" t="s">
        <v>32</v>
      </c>
      <c r="F50" s="35" t="s">
        <v>182</v>
      </c>
      <c r="G50" s="39" t="s">
        <v>270</v>
      </c>
      <c r="H50" s="40" t="s">
        <v>189</v>
      </c>
      <c r="I50" s="43" t="s">
        <v>303</v>
      </c>
      <c r="J50" s="55"/>
      <c r="K50" s="87"/>
      <c r="L50" s="88"/>
      <c r="M50" s="19"/>
      <c r="N50" s="63" t="s">
        <v>612</v>
      </c>
    </row>
    <row r="51" spans="1:18" s="19" customFormat="1" ht="19" x14ac:dyDescent="0.25">
      <c r="A51" s="30"/>
      <c r="B51" s="30"/>
      <c r="C51" s="21"/>
      <c r="D51" s="63">
        <v>49</v>
      </c>
      <c r="E51" s="61" t="s">
        <v>370</v>
      </c>
      <c r="F51" s="35" t="s">
        <v>182</v>
      </c>
      <c r="G51" s="39" t="s">
        <v>247</v>
      </c>
      <c r="H51" s="40" t="s">
        <v>269</v>
      </c>
      <c r="I51" s="46" t="s">
        <v>371</v>
      </c>
      <c r="J51" s="55"/>
      <c r="K51" s="87"/>
      <c r="N51" s="63"/>
      <c r="O51" s="63"/>
    </row>
    <row r="52" spans="1:18" s="19" customFormat="1" ht="19" x14ac:dyDescent="0.25">
      <c r="A52" s="30" t="s">
        <v>148</v>
      </c>
      <c r="B52" s="30" t="s">
        <v>248</v>
      </c>
      <c r="C52" s="21" t="s">
        <v>249</v>
      </c>
      <c r="D52" s="63">
        <v>50</v>
      </c>
      <c r="E52" s="60" t="s">
        <v>34</v>
      </c>
      <c r="F52" s="35" t="s">
        <v>182</v>
      </c>
      <c r="G52" s="36" t="s">
        <v>262</v>
      </c>
      <c r="H52" s="37" t="s">
        <v>261</v>
      </c>
      <c r="I52" s="46" t="s">
        <v>0</v>
      </c>
      <c r="J52" s="55" t="s">
        <v>694</v>
      </c>
      <c r="K52" s="87"/>
      <c r="L52" s="88"/>
      <c r="M52" s="89"/>
      <c r="N52" s="63"/>
      <c r="O52" s="63"/>
    </row>
    <row r="53" spans="1:18" s="19" customFormat="1" ht="19" x14ac:dyDescent="0.25">
      <c r="A53" s="30" t="s">
        <v>87</v>
      </c>
      <c r="B53" s="30" t="s">
        <v>109</v>
      </c>
      <c r="C53" s="21" t="s">
        <v>67</v>
      </c>
      <c r="D53" s="63">
        <v>51</v>
      </c>
      <c r="E53" s="42" t="s">
        <v>35</v>
      </c>
      <c r="F53" s="35" t="s">
        <v>182</v>
      </c>
      <c r="G53" s="36" t="s">
        <v>372</v>
      </c>
      <c r="H53" s="37" t="s">
        <v>308</v>
      </c>
      <c r="I53" s="38" t="s">
        <v>373</v>
      </c>
      <c r="J53" s="55" t="s">
        <v>704</v>
      </c>
      <c r="K53" s="87"/>
      <c r="L53" s="88"/>
      <c r="M53" s="89"/>
      <c r="N53" s="63"/>
      <c r="O53" s="63"/>
    </row>
    <row r="54" spans="1:18" s="19" customFormat="1" ht="19" x14ac:dyDescent="0.25">
      <c r="A54" s="30" t="s">
        <v>86</v>
      </c>
      <c r="B54" s="30" t="s">
        <v>120</v>
      </c>
      <c r="C54" s="21" t="s">
        <v>119</v>
      </c>
      <c r="D54" s="63">
        <v>52</v>
      </c>
      <c r="E54" s="60" t="s">
        <v>36</v>
      </c>
      <c r="F54" s="35" t="s">
        <v>182</v>
      </c>
      <c r="G54" s="36" t="s">
        <v>590</v>
      </c>
      <c r="H54" s="37" t="s">
        <v>591</v>
      </c>
      <c r="I54" s="38" t="s">
        <v>596</v>
      </c>
      <c r="J54" s="55" t="s">
        <v>595</v>
      </c>
      <c r="K54" s="87"/>
      <c r="L54" s="88"/>
      <c r="M54" s="89"/>
      <c r="N54" s="63" t="s">
        <v>612</v>
      </c>
      <c r="O54" s="63"/>
    </row>
    <row r="55" spans="1:18" s="19" customFormat="1" ht="19" x14ac:dyDescent="0.25">
      <c r="A55" s="30"/>
      <c r="B55" s="30"/>
      <c r="C55" s="21"/>
      <c r="D55" s="63">
        <v>53</v>
      </c>
      <c r="E55" s="90" t="s">
        <v>377</v>
      </c>
      <c r="F55" s="35" t="s">
        <v>182</v>
      </c>
      <c r="G55" s="36"/>
      <c r="H55" s="37"/>
      <c r="I55" s="38"/>
      <c r="J55" s="55"/>
      <c r="N55" s="63"/>
      <c r="O55" s="63"/>
    </row>
    <row r="56" spans="1:18" ht="19" x14ac:dyDescent="0.25">
      <c r="A56" s="30" t="s">
        <v>85</v>
      </c>
      <c r="B56" s="30" t="s">
        <v>194</v>
      </c>
      <c r="C56" s="23" t="s">
        <v>161</v>
      </c>
      <c r="D56" s="63">
        <v>54</v>
      </c>
      <c r="E56" s="60" t="s">
        <v>38</v>
      </c>
      <c r="F56" s="35" t="s">
        <v>182</v>
      </c>
      <c r="G56" s="36" t="s">
        <v>187</v>
      </c>
      <c r="H56" s="37" t="s">
        <v>223</v>
      </c>
      <c r="I56" s="38" t="s">
        <v>119</v>
      </c>
      <c r="J56" s="55" t="s">
        <v>695</v>
      </c>
      <c r="K56" s="87"/>
      <c r="L56" s="88"/>
      <c r="M56" s="89"/>
      <c r="P56" s="63" t="s">
        <v>563</v>
      </c>
      <c r="Q56" s="63" t="s">
        <v>563</v>
      </c>
    </row>
    <row r="57" spans="1:18" ht="19" x14ac:dyDescent="0.25">
      <c r="A57" s="30" t="s">
        <v>84</v>
      </c>
      <c r="B57" s="30" t="s">
        <v>235</v>
      </c>
      <c r="C57" s="23" t="s">
        <v>59</v>
      </c>
      <c r="D57" s="63">
        <v>55</v>
      </c>
      <c r="E57" s="42" t="s">
        <v>39</v>
      </c>
      <c r="F57" s="35" t="s">
        <v>182</v>
      </c>
      <c r="G57" s="36" t="s">
        <v>378</v>
      </c>
      <c r="H57" s="37" t="s">
        <v>379</v>
      </c>
      <c r="I57" s="56" t="s">
        <v>380</v>
      </c>
      <c r="J57" s="55"/>
      <c r="K57" s="87"/>
      <c r="L57" s="88"/>
      <c r="M57" s="89"/>
    </row>
    <row r="58" spans="1:18" ht="19" x14ac:dyDescent="0.25">
      <c r="A58" s="30" t="s">
        <v>84</v>
      </c>
      <c r="B58" s="30" t="s">
        <v>122</v>
      </c>
      <c r="C58" s="21" t="s">
        <v>234</v>
      </c>
      <c r="D58" s="63">
        <v>56</v>
      </c>
      <c r="E58" s="42" t="s">
        <v>39</v>
      </c>
      <c r="F58" s="35" t="s">
        <v>182</v>
      </c>
      <c r="G58" s="36" t="s">
        <v>224</v>
      </c>
      <c r="H58" s="37" t="s">
        <v>225</v>
      </c>
      <c r="I58" s="86" t="s">
        <v>43</v>
      </c>
      <c r="J58" s="55" t="s">
        <v>696</v>
      </c>
      <c r="K58" s="87"/>
      <c r="L58" s="88"/>
      <c r="M58" s="89"/>
    </row>
    <row r="59" spans="1:18" ht="19" x14ac:dyDescent="0.25">
      <c r="A59" s="30" t="s">
        <v>81</v>
      </c>
      <c r="B59" s="30" t="s">
        <v>70</v>
      </c>
      <c r="C59" s="21" t="s">
        <v>76</v>
      </c>
      <c r="D59" s="63">
        <v>57</v>
      </c>
      <c r="E59" s="42" t="s">
        <v>39</v>
      </c>
      <c r="F59" s="35" t="s">
        <v>182</v>
      </c>
      <c r="G59" s="36" t="s">
        <v>226</v>
      </c>
      <c r="H59" s="37" t="s">
        <v>305</v>
      </c>
      <c r="I59" s="56" t="s">
        <v>250</v>
      </c>
      <c r="J59" s="55"/>
      <c r="K59" s="87"/>
    </row>
    <row r="60" spans="1:18" ht="19" x14ac:dyDescent="0.25">
      <c r="D60" s="63">
        <v>58</v>
      </c>
      <c r="E60" s="42" t="s">
        <v>39</v>
      </c>
      <c r="F60" s="35" t="s">
        <v>182</v>
      </c>
      <c r="G60" s="36" t="s">
        <v>227</v>
      </c>
      <c r="H60" s="37" t="s">
        <v>221</v>
      </c>
      <c r="I60" s="56" t="s">
        <v>251</v>
      </c>
      <c r="J60" s="55"/>
      <c r="K60" s="87"/>
    </row>
    <row r="61" spans="1:18" s="19" customFormat="1" ht="19" x14ac:dyDescent="0.25">
      <c r="D61" s="63">
        <v>59</v>
      </c>
      <c r="E61" s="42" t="s">
        <v>40</v>
      </c>
      <c r="F61" s="35" t="s">
        <v>182</v>
      </c>
      <c r="G61" s="36" t="s">
        <v>633</v>
      </c>
      <c r="H61" s="37" t="s">
        <v>308</v>
      </c>
      <c r="I61" s="56" t="s">
        <v>161</v>
      </c>
      <c r="J61" s="55" t="s">
        <v>634</v>
      </c>
      <c r="K61" s="87"/>
      <c r="N61" s="63" t="s">
        <v>612</v>
      </c>
      <c r="O61" s="63"/>
    </row>
    <row r="62" spans="1:18" ht="19" x14ac:dyDescent="0.25">
      <c r="D62" s="63">
        <v>60</v>
      </c>
      <c r="E62" s="42" t="s">
        <v>40</v>
      </c>
      <c r="F62" s="35" t="s">
        <v>182</v>
      </c>
      <c r="G62" s="36" t="s">
        <v>386</v>
      </c>
      <c r="H62" s="37" t="s">
        <v>367</v>
      </c>
      <c r="I62" s="43" t="s">
        <v>387</v>
      </c>
      <c r="J62" s="55" t="s">
        <v>635</v>
      </c>
      <c r="K62" s="87"/>
      <c r="L62" s="88"/>
      <c r="M62" s="89"/>
      <c r="N62" s="63" t="s">
        <v>612</v>
      </c>
    </row>
    <row r="63" spans="1:18" s="19" customFormat="1" ht="19" x14ac:dyDescent="0.25">
      <c r="D63" s="63">
        <v>61</v>
      </c>
      <c r="E63" s="90" t="s">
        <v>388</v>
      </c>
      <c r="F63" s="35" t="s">
        <v>182</v>
      </c>
      <c r="G63" s="36"/>
      <c r="H63" s="37"/>
      <c r="I63" s="43"/>
      <c r="J63" s="55"/>
      <c r="N63" s="63"/>
      <c r="O63" s="63"/>
    </row>
    <row r="64" spans="1:18" s="19" customFormat="1" ht="19" x14ac:dyDescent="0.25">
      <c r="D64" s="63">
        <v>62</v>
      </c>
      <c r="E64" s="42" t="s">
        <v>304</v>
      </c>
      <c r="F64" s="35" t="s">
        <v>182</v>
      </c>
      <c r="G64" s="196" t="s">
        <v>389</v>
      </c>
      <c r="H64" s="197" t="s">
        <v>393</v>
      </c>
      <c r="I64" s="43" t="s">
        <v>705</v>
      </c>
      <c r="J64" s="55"/>
      <c r="K64" s="87"/>
      <c r="L64" s="88"/>
      <c r="M64" s="89"/>
      <c r="N64" s="63"/>
      <c r="O64" s="63"/>
    </row>
    <row r="65" spans="4:15" s="19" customFormat="1" ht="19" x14ac:dyDescent="0.25">
      <c r="D65" s="63">
        <v>63</v>
      </c>
      <c r="E65" s="42" t="s">
        <v>304</v>
      </c>
      <c r="F65" s="35" t="s">
        <v>182</v>
      </c>
      <c r="G65" s="36" t="s">
        <v>390</v>
      </c>
      <c r="H65" s="37" t="s">
        <v>384</v>
      </c>
      <c r="I65" s="43" t="s">
        <v>705</v>
      </c>
      <c r="J65" s="55" t="s">
        <v>699</v>
      </c>
      <c r="K65" s="87"/>
      <c r="L65" s="88"/>
      <c r="M65" s="89"/>
      <c r="N65" s="63"/>
      <c r="O65" s="63"/>
    </row>
    <row r="66" spans="4:15" s="19" customFormat="1" ht="19" x14ac:dyDescent="0.25">
      <c r="D66" s="63">
        <v>64</v>
      </c>
      <c r="E66" s="42" t="s">
        <v>304</v>
      </c>
      <c r="F66" s="35" t="s">
        <v>182</v>
      </c>
      <c r="G66" s="36" t="s">
        <v>391</v>
      </c>
      <c r="H66" s="37" t="s">
        <v>394</v>
      </c>
      <c r="I66" s="43" t="s">
        <v>705</v>
      </c>
      <c r="J66" s="55" t="s">
        <v>698</v>
      </c>
      <c r="K66" s="87"/>
      <c r="L66" s="88"/>
      <c r="M66" s="89"/>
      <c r="N66" s="63"/>
      <c r="O66" s="63"/>
    </row>
    <row r="67" spans="4:15" s="19" customFormat="1" ht="19" x14ac:dyDescent="0.25">
      <c r="D67" s="63">
        <v>65</v>
      </c>
      <c r="E67" s="42" t="s">
        <v>304</v>
      </c>
      <c r="F67" s="35" t="s">
        <v>182</v>
      </c>
      <c r="G67" s="36" t="s">
        <v>392</v>
      </c>
      <c r="H67" s="37" t="s">
        <v>305</v>
      </c>
      <c r="I67" s="43" t="s">
        <v>705</v>
      </c>
      <c r="J67" s="55" t="s">
        <v>697</v>
      </c>
      <c r="K67" s="87"/>
      <c r="L67" s="88"/>
      <c r="M67" s="89"/>
      <c r="N67" s="63"/>
      <c r="O67" s="63"/>
    </row>
    <row r="68" spans="4:15" ht="19" x14ac:dyDescent="0.25">
      <c r="D68" s="63">
        <v>66</v>
      </c>
      <c r="E68" s="60" t="s">
        <v>41</v>
      </c>
      <c r="F68" s="35" t="s">
        <v>182</v>
      </c>
      <c r="G68" s="36" t="s">
        <v>229</v>
      </c>
      <c r="H68" s="37" t="s">
        <v>230</v>
      </c>
      <c r="I68" s="47" t="s">
        <v>53</v>
      </c>
      <c r="J68" s="55" t="s">
        <v>700</v>
      </c>
      <c r="K68" s="87"/>
      <c r="L68" s="88"/>
      <c r="M68" s="89"/>
    </row>
    <row r="69" spans="4:15" s="19" customFormat="1" ht="19" x14ac:dyDescent="0.25">
      <c r="D69" s="63">
        <v>67</v>
      </c>
      <c r="E69" s="60" t="s">
        <v>395</v>
      </c>
      <c r="F69" s="35" t="s">
        <v>182</v>
      </c>
      <c r="G69" s="36" t="s">
        <v>571</v>
      </c>
      <c r="H69" s="37" t="s">
        <v>572</v>
      </c>
      <c r="I69" s="47" t="s">
        <v>573</v>
      </c>
      <c r="J69" s="55" t="s">
        <v>701</v>
      </c>
      <c r="K69" s="87"/>
      <c r="L69" s="88"/>
      <c r="M69" s="89"/>
      <c r="N69" s="63" t="s">
        <v>612</v>
      </c>
      <c r="O69" s="63"/>
    </row>
    <row r="70" spans="4:15" ht="19" x14ac:dyDescent="0.25">
      <c r="D70" s="63">
        <v>68</v>
      </c>
      <c r="E70" s="42" t="s">
        <v>42</v>
      </c>
      <c r="F70" s="35" t="s">
        <v>182</v>
      </c>
      <c r="G70" s="36" t="s">
        <v>188</v>
      </c>
      <c r="H70" s="37" t="s">
        <v>231</v>
      </c>
      <c r="I70" s="47" t="s">
        <v>113</v>
      </c>
      <c r="J70" s="55"/>
      <c r="K70" s="87"/>
    </row>
    <row r="71" spans="4:15" ht="19" x14ac:dyDescent="0.25">
      <c r="D71" s="63">
        <v>69</v>
      </c>
      <c r="E71" s="90" t="s">
        <v>396</v>
      </c>
      <c r="F71" s="35" t="s">
        <v>182</v>
      </c>
      <c r="G71" s="36"/>
      <c r="H71" s="37"/>
      <c r="I71" s="47"/>
      <c r="J71" s="55"/>
    </row>
  </sheetData>
  <autoFilter ref="A1:R71" xr:uid="{00000000-0001-0000-0200-000000000000}"/>
  <hyperlinks>
    <hyperlink ref="C2" r:id="rId1" xr:uid="{00000000-0004-0000-0200-000000000000}"/>
    <hyperlink ref="C3" r:id="rId2" xr:uid="{00000000-0004-0000-0200-000001000000}"/>
    <hyperlink ref="C15" r:id="rId3" xr:uid="{00000000-0004-0000-0200-000002000000}"/>
    <hyperlink ref="C16" r:id="rId4" xr:uid="{00000000-0004-0000-0200-000003000000}"/>
    <hyperlink ref="C20" r:id="rId5" xr:uid="{00000000-0004-0000-0200-000005000000}"/>
    <hyperlink ref="C21" r:id="rId6" xr:uid="{00000000-0004-0000-0200-000007000000}"/>
    <hyperlink ref="C27" r:id="rId7" display="alexflorentz@gmail.com" xr:uid="{00000000-0004-0000-0200-000009000000}"/>
    <hyperlink ref="C28" r:id="rId8" display="steph-carine01@hotmail.com" xr:uid="{00000000-0004-0000-0200-00000A000000}"/>
    <hyperlink ref="C26" r:id="rId9" xr:uid="{00000000-0004-0000-0200-00000B000000}"/>
    <hyperlink ref="C4" r:id="rId10" display="mailto:jeanmi1804@gmail.com" xr:uid="{00000000-0004-0000-0200-00000C000000}"/>
    <hyperlink ref="C6" r:id="rId11" xr:uid="{00000000-0004-0000-0200-00000D000000}"/>
    <hyperlink ref="C44" r:id="rId12" xr:uid="{00000000-0004-0000-0200-00000E000000}"/>
    <hyperlink ref="I2" r:id="rId13" xr:uid="{B13007BE-955D-B647-83A4-6D5947C16EB8}"/>
    <hyperlink ref="I3" r:id="rId14" xr:uid="{F673A454-C1AE-2845-B056-D26A6FB372C4}"/>
    <hyperlink ref="I4" r:id="rId15" display="mailto:jeanmi1804@gmail.com" xr:uid="{76964CE0-7E53-854A-B8F1-6B556405EC6A}"/>
    <hyperlink ref="I15" r:id="rId16" xr:uid="{6E3C97BB-211C-A34D-AF69-96B31D7378C5}"/>
    <hyperlink ref="I16" r:id="rId17" xr:uid="{BF1EA4EC-7982-7747-B910-E2EF00258122}"/>
    <hyperlink ref="I26" r:id="rId18" display="mailto:tommy@leopoldclub.be" xr:uid="{DA58A4DC-3372-634D-BFA5-AEAB5D88EA73}"/>
    <hyperlink ref="G40" r:id="rId19" display="mailto:jf.bourlet.avocat@gmail.com" xr:uid="{E179C737-CCBA-9B4D-B8A9-637F1C707D50}"/>
    <hyperlink ref="I41" r:id="rId20" xr:uid="{86656007-49E9-6941-8AB9-17AECC0B7BA6}"/>
    <hyperlink ref="I43" r:id="rId21" xr:uid="{714E9DBD-B1F3-834B-83C4-FC8E6BCC0921}"/>
    <hyperlink ref="I52" r:id="rId22" xr:uid="{E0DF854B-BE18-6148-96FD-C09A4E0A256C}"/>
    <hyperlink ref="I53" r:id="rId23" xr:uid="{64CE4685-89D7-2245-85CC-BE257BDE4643}"/>
    <hyperlink ref="I56" r:id="rId24" xr:uid="{5038F93A-9626-804C-9109-BD9CC60FB29A}"/>
    <hyperlink ref="I57" r:id="rId25" xr:uid="{3101BCB4-4B3B-E44E-830D-1FA77D0ECFCB}"/>
    <hyperlink ref="I59" r:id="rId26" xr:uid="{E2E6096B-542F-5442-AFD9-4F51E7B975CA}"/>
    <hyperlink ref="I60" r:id="rId27" xr:uid="{80805A1E-E659-F54F-86F9-FC16F686F56F}"/>
    <hyperlink ref="I70" r:id="rId28" xr:uid="{18E8D82E-A808-FC48-9C34-E6964215CED2}"/>
    <hyperlink ref="I6" r:id="rId29" xr:uid="{2A93224C-343B-2843-BE52-DFED1866C40E}"/>
    <hyperlink ref="I50" r:id="rId30" xr:uid="{43535449-4FF8-3A4C-A723-D0CAFC618147}"/>
    <hyperlink ref="I68" r:id="rId31" xr:uid="{D5272340-EB17-4948-BDF4-FB1B65097EDE}"/>
    <hyperlink ref="I64" r:id="rId32" xr:uid="{0C165964-4956-054D-9A87-0D96F1CFD13E}"/>
    <hyperlink ref="I58" r:id="rId33" xr:uid="{EEEE62A9-589A-9C4E-88BF-E3F99E4A76C5}"/>
    <hyperlink ref="I7" r:id="rId34" xr:uid="{AABF38F6-A90E-1545-9456-113EAA1D2907}"/>
    <hyperlink ref="I10" r:id="rId35" xr:uid="{1F2CC32D-1E68-AC4C-8844-03FE672BA32A}"/>
    <hyperlink ref="I11" r:id="rId36" xr:uid="{6E815812-2C2F-3B4C-95EB-E139080334D1}"/>
    <hyperlink ref="I18" r:id="rId37" xr:uid="{5754F3F1-19CE-F741-9270-8DADC7E224ED}"/>
    <hyperlink ref="I17" r:id="rId38" xr:uid="{1F06C3F1-4C5C-AA4B-ABA8-9A2304DB5A86}"/>
    <hyperlink ref="I23" r:id="rId39" xr:uid="{7966B260-5959-6245-90CC-86176D38E22C}"/>
    <hyperlink ref="I25" r:id="rId40" xr:uid="{4D92EB8B-32F0-D844-881C-DC0FDFE2CADD}"/>
    <hyperlink ref="I51" r:id="rId41" xr:uid="{C07776FD-15A5-724A-A797-874C5F69447B}"/>
    <hyperlink ref="I44" r:id="rId42" xr:uid="{60A1816F-598A-474B-BD37-542F9980A2D6}"/>
    <hyperlink ref="I62" r:id="rId43" xr:uid="{3B3B59B9-830B-5644-8AD6-7DC966EF3CA2}"/>
    <hyperlink ref="I65:I67" r:id="rId44" display="arbitrage@watdu.be" xr:uid="{55B22EBA-DC0B-2246-A9EB-9798E32664C4}"/>
    <hyperlink ref="I19" r:id="rId45" xr:uid="{E132F834-DD87-6245-A859-F8ABB11B8D24}"/>
    <hyperlink ref="I38" r:id="rId46" xr:uid="{FE5173EC-20CD-D04A-9290-4FA1A998E849}"/>
    <hyperlink ref="I39" r:id="rId47" xr:uid="{C38CFAC3-7404-6E4B-BC36-8CD02ED3F25A}"/>
    <hyperlink ref="I27" r:id="rId48" xr:uid="{3A5ED200-C5F3-514B-8586-7198E4A09402}"/>
    <hyperlink ref="I37" r:id="rId49" xr:uid="{9006A830-059B-804A-AF10-156BDF0C3224}"/>
    <hyperlink ref="I5" r:id="rId50" xr:uid="{8B078465-68B5-3044-A1D9-2BECE80D83B3}"/>
    <hyperlink ref="I69" r:id="rId51" xr:uid="{8A89F19E-B33F-BA4B-83EF-D58311047126}"/>
    <hyperlink ref="I54" r:id="rId52" xr:uid="{5DA5B3A0-0F9E-E145-A264-E76AE704F9FE}"/>
    <hyperlink ref="I42" r:id="rId53" xr:uid="{23F1C695-3A4D-BC49-A42A-57B63F07EE0F}"/>
    <hyperlink ref="I28" r:id="rId54" xr:uid="{A13EBE79-8745-3849-AD31-FA9C816929FD}"/>
    <hyperlink ref="I22" r:id="rId55" xr:uid="{E0DAC6FB-FCD9-AB4D-B4AA-D1DEB597FB7A}"/>
    <hyperlink ref="I12" r:id="rId56" xr:uid="{81F66F06-6761-DD4A-A6F7-044309FA9A13}"/>
    <hyperlink ref="I8" r:id="rId57" xr:uid="{1648C20D-7DC4-7B46-A262-B0A8387311B8}"/>
    <hyperlink ref="I46" r:id="rId58" xr:uid="{B3291684-DD67-5841-B6AC-BA7EB4AE6314}"/>
    <hyperlink ref="I29" r:id="rId59" xr:uid="{249485BE-2A73-1243-8336-3E303FC6FE3F}"/>
    <hyperlink ref="I30" r:id="rId60" xr:uid="{90CC93DF-0577-E04E-90F1-1DB01F2003AB}"/>
    <hyperlink ref="I31" r:id="rId61" xr:uid="{06647D3C-28D5-C049-9894-7C07EF0E4760}"/>
    <hyperlink ref="I13" r:id="rId62" xr:uid="{DA98BBF0-9902-5941-B52B-2494997D7CBF}"/>
    <hyperlink ref="I14" r:id="rId63" xr:uid="{E4F9C037-3DB6-E348-8BA8-2515FF84C338}"/>
    <hyperlink ref="I61" r:id="rId64" xr:uid="{7FFC1066-B70C-874C-AB75-E83E5501E956}"/>
    <hyperlink ref="I35" r:id="rId65" xr:uid="{BB9433AA-1A84-284E-AAF2-B3A5759A0418}"/>
    <hyperlink ref="I34" r:id="rId66" xr:uid="{B8C68702-DF9E-E945-B84C-0880EE7E30B9}"/>
    <hyperlink ref="I32" r:id="rId67" xr:uid="{E84C8C04-8FD9-9F47-AB5A-176DE548E3AD}"/>
    <hyperlink ref="I33" r:id="rId68" xr:uid="{08979975-7450-FC4F-B1C1-9E9A070C4FEF}"/>
    <hyperlink ref="I47" r:id="rId69" xr:uid="{9547D86E-F9D3-8C49-93B2-E0EE9F1B6E89}"/>
    <hyperlink ref="I48" r:id="rId70" xr:uid="{9B4D6010-5959-CB47-83C2-8FCA28BC5E09}"/>
    <hyperlink ref="I49" r:id="rId71" xr:uid="{A603723A-F95F-A344-82F4-DF452BDB04B4}"/>
    <hyperlink ref="I65" r:id="rId72" xr:uid="{EC624EC4-2F50-C248-ADEC-3AD7D2389104}"/>
    <hyperlink ref="I66" r:id="rId73" xr:uid="{3334315B-BB79-254E-B254-A422487B83A2}"/>
    <hyperlink ref="I67" r:id="rId74" xr:uid="{68EB2039-7CA8-C041-98E3-14A207FDDB68}"/>
  </hyperlinks>
  <pageMargins left="0.7" right="0.7" top="0.75" bottom="0.75" header="0.3" footer="0.3"/>
  <pageSetup paperSize="9" orientation="portrait" r:id="rId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F0AA1-B46E-3845-A827-0EE83E921481}">
  <dimension ref="A1:M168"/>
  <sheetViews>
    <sheetView zoomScale="120" zoomScaleNormal="12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P8" sqref="P8"/>
    </sheetView>
  </sheetViews>
  <sheetFormatPr baseColWidth="10" defaultRowHeight="15" x14ac:dyDescent="0.2"/>
  <cols>
    <col min="1" max="2" width="7.1640625" style="63" customWidth="1"/>
    <col min="3" max="3" width="8.83203125" style="63" customWidth="1"/>
    <col min="6" max="6" width="18.5" bestFit="1" customWidth="1"/>
    <col min="7" max="7" width="16.5" bestFit="1" customWidth="1"/>
    <col min="8" max="8" width="27.33203125" hidden="1" customWidth="1"/>
    <col min="9" max="9" width="11.83203125" hidden="1" customWidth="1"/>
    <col min="10" max="10" width="0" style="193" hidden="1" customWidth="1"/>
    <col min="11" max="11" width="0" style="63" hidden="1" customWidth="1"/>
    <col min="12" max="12" width="0" hidden="1" customWidth="1"/>
    <col min="13" max="13" width="0" style="84" hidden="1" customWidth="1"/>
  </cols>
  <sheetData>
    <row r="1" spans="1:13" ht="20" x14ac:dyDescent="0.2">
      <c r="B1" s="63" t="s">
        <v>556</v>
      </c>
      <c r="C1" s="79" t="s">
        <v>435</v>
      </c>
      <c r="D1" s="79" t="s">
        <v>30</v>
      </c>
      <c r="E1" s="80" t="s">
        <v>191</v>
      </c>
      <c r="F1" s="81" t="s">
        <v>233</v>
      </c>
      <c r="G1" s="81" t="s">
        <v>196</v>
      </c>
      <c r="H1" s="81" t="s">
        <v>63</v>
      </c>
      <c r="I1" s="81" t="s">
        <v>64</v>
      </c>
      <c r="J1" s="191" t="s">
        <v>541</v>
      </c>
      <c r="M1"/>
    </row>
    <row r="2" spans="1:13" ht="19" x14ac:dyDescent="0.25">
      <c r="A2" s="84">
        <v>1</v>
      </c>
      <c r="B2" s="84" t="s">
        <v>557</v>
      </c>
      <c r="C2" s="63" t="s">
        <v>437</v>
      </c>
      <c r="D2" s="60" t="s">
        <v>3</v>
      </c>
      <c r="E2" s="35" t="s">
        <v>255</v>
      </c>
      <c r="F2" s="198" t="s">
        <v>307</v>
      </c>
      <c r="G2" s="198" t="s">
        <v>306</v>
      </c>
      <c r="H2" s="67"/>
      <c r="I2" s="68"/>
      <c r="J2" s="192"/>
      <c r="K2" s="63" t="s">
        <v>612</v>
      </c>
      <c r="M2"/>
    </row>
    <row r="3" spans="1:13" ht="19" x14ac:dyDescent="0.25">
      <c r="A3" s="84">
        <v>2</v>
      </c>
      <c r="B3" s="84" t="s">
        <v>558</v>
      </c>
      <c r="C3" s="63" t="s">
        <v>437</v>
      </c>
      <c r="D3" s="60" t="s">
        <v>3</v>
      </c>
      <c r="E3" s="35" t="s">
        <v>255</v>
      </c>
      <c r="F3" s="198" t="s">
        <v>309</v>
      </c>
      <c r="G3" s="198" t="s">
        <v>308</v>
      </c>
      <c r="H3" s="67"/>
      <c r="I3" s="68"/>
      <c r="J3" s="192"/>
      <c r="K3" s="63" t="s">
        <v>612</v>
      </c>
      <c r="M3"/>
    </row>
    <row r="4" spans="1:13" ht="19" x14ac:dyDescent="0.25">
      <c r="A4" s="84">
        <v>3</v>
      </c>
      <c r="B4" s="84" t="s">
        <v>558</v>
      </c>
      <c r="C4" s="63" t="s">
        <v>437</v>
      </c>
      <c r="D4" s="60" t="s">
        <v>3</v>
      </c>
      <c r="E4" s="35" t="s">
        <v>255</v>
      </c>
      <c r="F4" s="198" t="s">
        <v>311</v>
      </c>
      <c r="G4" s="198" t="s">
        <v>310</v>
      </c>
      <c r="H4" s="67"/>
      <c r="I4" s="68"/>
      <c r="J4" s="192"/>
      <c r="K4" s="63" t="s">
        <v>612</v>
      </c>
      <c r="M4"/>
    </row>
    <row r="5" spans="1:13" ht="19" x14ac:dyDescent="0.25">
      <c r="A5" s="84">
        <v>4</v>
      </c>
      <c r="B5" s="84" t="s">
        <v>558</v>
      </c>
      <c r="C5" s="63" t="s">
        <v>437</v>
      </c>
      <c r="D5" s="60" t="s">
        <v>3</v>
      </c>
      <c r="E5" s="35" t="s">
        <v>255</v>
      </c>
      <c r="F5" s="198" t="s">
        <v>312</v>
      </c>
      <c r="G5" s="198" t="s">
        <v>305</v>
      </c>
      <c r="H5" s="67"/>
      <c r="I5" s="68"/>
      <c r="J5" s="192"/>
      <c r="K5" s="63" t="s">
        <v>612</v>
      </c>
      <c r="M5"/>
    </row>
    <row r="6" spans="1:13" ht="19" x14ac:dyDescent="0.25">
      <c r="A6" s="84">
        <v>5</v>
      </c>
      <c r="B6" s="84" t="s">
        <v>558</v>
      </c>
      <c r="C6" s="63" t="s">
        <v>437</v>
      </c>
      <c r="D6" s="60" t="s">
        <v>3</v>
      </c>
      <c r="E6" s="35" t="s">
        <v>255</v>
      </c>
      <c r="F6" s="198" t="s">
        <v>314</v>
      </c>
      <c r="G6" s="198" t="s">
        <v>313</v>
      </c>
      <c r="H6" s="67"/>
      <c r="I6" s="68"/>
      <c r="J6" s="192"/>
      <c r="K6" s="63" t="s">
        <v>612</v>
      </c>
    </row>
    <row r="7" spans="1:13" ht="19" x14ac:dyDescent="0.25">
      <c r="A7" s="84">
        <v>6</v>
      </c>
      <c r="B7" s="84" t="s">
        <v>558</v>
      </c>
      <c r="C7" s="63" t="s">
        <v>437</v>
      </c>
      <c r="D7" s="60" t="s">
        <v>3</v>
      </c>
      <c r="E7" s="35" t="s">
        <v>255</v>
      </c>
      <c r="F7" s="198" t="s">
        <v>316</v>
      </c>
      <c r="G7" s="198" t="s">
        <v>315</v>
      </c>
      <c r="H7" s="67"/>
      <c r="I7" s="68"/>
      <c r="J7" s="192"/>
      <c r="K7" s="63" t="s">
        <v>612</v>
      </c>
    </row>
    <row r="8" spans="1:13" ht="19" x14ac:dyDescent="0.25">
      <c r="A8" s="84">
        <v>7</v>
      </c>
      <c r="B8" s="84" t="s">
        <v>558</v>
      </c>
      <c r="C8" s="63" t="s">
        <v>437</v>
      </c>
      <c r="D8" s="60" t="s">
        <v>3</v>
      </c>
      <c r="E8" s="35" t="s">
        <v>255</v>
      </c>
      <c r="F8" s="198" t="s">
        <v>317</v>
      </c>
      <c r="G8" s="198" t="s">
        <v>259</v>
      </c>
      <c r="H8" s="67"/>
      <c r="I8" s="68"/>
      <c r="J8" s="192"/>
      <c r="K8" s="63" t="s">
        <v>612</v>
      </c>
    </row>
    <row r="9" spans="1:13" ht="19" x14ac:dyDescent="0.25">
      <c r="A9" s="84">
        <v>8</v>
      </c>
      <c r="B9" s="84" t="s">
        <v>558</v>
      </c>
      <c r="C9" s="63" t="s">
        <v>437</v>
      </c>
      <c r="D9" s="60" t="s">
        <v>3</v>
      </c>
      <c r="E9" s="35" t="s">
        <v>255</v>
      </c>
      <c r="F9" s="198" t="s">
        <v>319</v>
      </c>
      <c r="G9" s="198" t="s">
        <v>318</v>
      </c>
      <c r="H9" s="67"/>
      <c r="I9" s="68"/>
      <c r="J9" s="192"/>
      <c r="K9" s="63" t="s">
        <v>612</v>
      </c>
    </row>
    <row r="10" spans="1:13" s="19" customFormat="1" ht="19" x14ac:dyDescent="0.25">
      <c r="A10" s="84">
        <v>9</v>
      </c>
      <c r="B10" s="84" t="s">
        <v>558</v>
      </c>
      <c r="C10" s="63" t="s">
        <v>437</v>
      </c>
      <c r="D10" s="60" t="s">
        <v>3</v>
      </c>
      <c r="E10" s="35" t="s">
        <v>255</v>
      </c>
      <c r="F10" s="198" t="s">
        <v>678</v>
      </c>
      <c r="G10" s="198" t="s">
        <v>675</v>
      </c>
      <c r="H10" s="67"/>
      <c r="I10" s="68"/>
      <c r="J10" s="192"/>
      <c r="K10" s="63"/>
      <c r="M10" s="84"/>
    </row>
    <row r="11" spans="1:13" s="19" customFormat="1" ht="19" x14ac:dyDescent="0.25">
      <c r="A11" s="84">
        <v>10</v>
      </c>
      <c r="B11" s="84" t="s">
        <v>558</v>
      </c>
      <c r="C11" s="63" t="s">
        <v>437</v>
      </c>
      <c r="D11" s="60" t="s">
        <v>3</v>
      </c>
      <c r="E11" s="35" t="s">
        <v>255</v>
      </c>
      <c r="F11" s="198" t="s">
        <v>676</v>
      </c>
      <c r="G11" s="198" t="s">
        <v>677</v>
      </c>
      <c r="H11" s="67"/>
      <c r="I11" s="68"/>
      <c r="J11" s="192"/>
      <c r="K11" s="63"/>
      <c r="M11" s="84"/>
    </row>
    <row r="12" spans="1:13" s="19" customFormat="1" ht="19" x14ac:dyDescent="0.25">
      <c r="A12" s="84">
        <v>11</v>
      </c>
      <c r="B12" s="84" t="s">
        <v>558</v>
      </c>
      <c r="C12" s="63" t="s">
        <v>437</v>
      </c>
      <c r="D12" s="60" t="s">
        <v>3</v>
      </c>
      <c r="E12" s="35" t="s">
        <v>255</v>
      </c>
      <c r="F12" s="199" t="s">
        <v>186</v>
      </c>
      <c r="G12" s="198" t="s">
        <v>404</v>
      </c>
      <c r="H12" s="70" t="s">
        <v>716</v>
      </c>
      <c r="I12" s="74" t="s">
        <v>717</v>
      </c>
      <c r="J12" s="192"/>
      <c r="K12" s="63"/>
      <c r="M12" s="84"/>
    </row>
    <row r="13" spans="1:13" s="19" customFormat="1" ht="19" x14ac:dyDescent="0.25">
      <c r="A13" s="84">
        <v>12</v>
      </c>
      <c r="B13" s="84" t="s">
        <v>558</v>
      </c>
      <c r="C13" s="63" t="s">
        <v>437</v>
      </c>
      <c r="D13" s="60" t="s">
        <v>3</v>
      </c>
      <c r="E13" s="35" t="s">
        <v>255</v>
      </c>
      <c r="F13" s="199" t="s">
        <v>718</v>
      </c>
      <c r="G13" s="198" t="s">
        <v>719</v>
      </c>
      <c r="H13" s="70" t="s">
        <v>720</v>
      </c>
      <c r="I13" s="74" t="s">
        <v>721</v>
      </c>
      <c r="J13" s="192"/>
      <c r="K13" s="63"/>
      <c r="M13" s="84"/>
    </row>
    <row r="14" spans="1:13" ht="19" x14ac:dyDescent="0.25">
      <c r="A14" s="84">
        <v>13</v>
      </c>
      <c r="B14" s="84" t="s">
        <v>557</v>
      </c>
      <c r="C14" s="63" t="s">
        <v>436</v>
      </c>
      <c r="D14" s="60" t="s">
        <v>4</v>
      </c>
      <c r="E14" s="35" t="s">
        <v>255</v>
      </c>
      <c r="F14" s="48" t="s">
        <v>285</v>
      </c>
      <c r="G14" s="198" t="s">
        <v>201</v>
      </c>
      <c r="H14" s="70" t="s">
        <v>232</v>
      </c>
      <c r="I14" s="68"/>
      <c r="J14" s="192"/>
      <c r="K14" s="63" t="s">
        <v>612</v>
      </c>
    </row>
    <row r="15" spans="1:13" ht="19" x14ac:dyDescent="0.25">
      <c r="A15" s="84">
        <v>14</v>
      </c>
      <c r="B15" s="84" t="s">
        <v>558</v>
      </c>
      <c r="C15" s="63" t="s">
        <v>438</v>
      </c>
      <c r="D15" s="82" t="s">
        <v>5</v>
      </c>
      <c r="E15" s="64" t="s">
        <v>255</v>
      </c>
      <c r="F15" s="199" t="s">
        <v>286</v>
      </c>
      <c r="G15" s="198" t="s">
        <v>287</v>
      </c>
      <c r="H15" s="67"/>
      <c r="I15" s="68"/>
      <c r="J15" s="192"/>
      <c r="K15" s="63" t="s">
        <v>612</v>
      </c>
    </row>
    <row r="16" spans="1:13" ht="19" x14ac:dyDescent="0.25">
      <c r="A16" s="84">
        <v>15</v>
      </c>
      <c r="B16" s="84" t="s">
        <v>558</v>
      </c>
      <c r="C16" s="63" t="s">
        <v>438</v>
      </c>
      <c r="D16" s="82" t="s">
        <v>5</v>
      </c>
      <c r="E16" s="64" t="s">
        <v>255</v>
      </c>
      <c r="F16" s="199" t="s">
        <v>288</v>
      </c>
      <c r="G16" s="198" t="s">
        <v>289</v>
      </c>
      <c r="H16" s="67"/>
      <c r="I16" s="68"/>
      <c r="J16" s="192"/>
      <c r="K16" s="63" t="s">
        <v>612</v>
      </c>
    </row>
    <row r="17" spans="1:13" ht="19" x14ac:dyDescent="0.25">
      <c r="A17" s="84">
        <v>16</v>
      </c>
      <c r="B17" s="84" t="s">
        <v>558</v>
      </c>
      <c r="C17" s="63" t="s">
        <v>438</v>
      </c>
      <c r="D17" s="82" t="s">
        <v>5</v>
      </c>
      <c r="E17" s="64" t="s">
        <v>255</v>
      </c>
      <c r="F17" s="199" t="s">
        <v>290</v>
      </c>
      <c r="G17" s="198" t="s">
        <v>269</v>
      </c>
      <c r="H17" s="67"/>
      <c r="I17" s="71"/>
      <c r="J17" s="192"/>
      <c r="K17" s="63" t="s">
        <v>612</v>
      </c>
    </row>
    <row r="18" spans="1:13" ht="19" x14ac:dyDescent="0.25">
      <c r="A18" s="84">
        <v>17</v>
      </c>
      <c r="B18" s="84" t="s">
        <v>558</v>
      </c>
      <c r="C18" s="63" t="s">
        <v>438</v>
      </c>
      <c r="D18" s="82" t="s">
        <v>5</v>
      </c>
      <c r="E18" s="64" t="s">
        <v>255</v>
      </c>
      <c r="F18" s="199" t="s">
        <v>183</v>
      </c>
      <c r="G18" s="198" t="s">
        <v>160</v>
      </c>
      <c r="H18" s="70" t="s">
        <v>184</v>
      </c>
      <c r="I18" s="72"/>
      <c r="J18" s="192"/>
      <c r="K18" s="63" t="s">
        <v>612</v>
      </c>
    </row>
    <row r="19" spans="1:13" s="19" customFormat="1" ht="19" x14ac:dyDescent="0.25">
      <c r="A19" s="84">
        <v>18</v>
      </c>
      <c r="B19" s="84" t="s">
        <v>558</v>
      </c>
      <c r="C19" s="63" t="s">
        <v>438</v>
      </c>
      <c r="D19" s="82" t="s">
        <v>5</v>
      </c>
      <c r="E19" s="64" t="s">
        <v>255</v>
      </c>
      <c r="F19" s="199" t="s">
        <v>429</v>
      </c>
      <c r="G19" s="198" t="s">
        <v>430</v>
      </c>
      <c r="H19" s="70"/>
      <c r="I19" s="72"/>
      <c r="J19" s="194" t="s">
        <v>545</v>
      </c>
      <c r="K19" s="63" t="s">
        <v>612</v>
      </c>
      <c r="M19" s="84"/>
    </row>
    <row r="20" spans="1:13" s="19" customFormat="1" ht="19" x14ac:dyDescent="0.25">
      <c r="A20" s="84">
        <v>19</v>
      </c>
      <c r="B20" s="84" t="s">
        <v>557</v>
      </c>
      <c r="C20" s="63" t="s">
        <v>438</v>
      </c>
      <c r="D20" s="82" t="s">
        <v>5</v>
      </c>
      <c r="E20" s="64" t="s">
        <v>255</v>
      </c>
      <c r="F20" s="199" t="s">
        <v>431</v>
      </c>
      <c r="G20" s="198" t="s">
        <v>432</v>
      </c>
      <c r="H20" s="70"/>
      <c r="I20" s="72"/>
      <c r="J20" s="194" t="s">
        <v>543</v>
      </c>
      <c r="K20" s="63"/>
      <c r="M20" s="84"/>
    </row>
    <row r="21" spans="1:13" s="19" customFormat="1" ht="19" x14ac:dyDescent="0.25">
      <c r="A21" s="84">
        <v>20</v>
      </c>
      <c r="B21" s="84" t="s">
        <v>558</v>
      </c>
      <c r="C21" s="63" t="s">
        <v>438</v>
      </c>
      <c r="D21" s="82" t="s">
        <v>5</v>
      </c>
      <c r="E21" s="64" t="s">
        <v>255</v>
      </c>
      <c r="F21" s="199" t="s">
        <v>433</v>
      </c>
      <c r="G21" s="198" t="s">
        <v>434</v>
      </c>
      <c r="H21" s="70"/>
      <c r="I21" s="72"/>
      <c r="J21" s="194" t="s">
        <v>542</v>
      </c>
      <c r="K21" s="63" t="s">
        <v>612</v>
      </c>
      <c r="M21" s="84"/>
    </row>
    <row r="22" spans="1:13" s="19" customFormat="1" ht="19" x14ac:dyDescent="0.25">
      <c r="A22" s="84">
        <v>21</v>
      </c>
      <c r="B22" s="84" t="s">
        <v>558</v>
      </c>
      <c r="C22" s="63" t="s">
        <v>436</v>
      </c>
      <c r="D22" s="82" t="s">
        <v>12</v>
      </c>
      <c r="E22" s="64" t="s">
        <v>255</v>
      </c>
      <c r="F22" s="199" t="s">
        <v>756</v>
      </c>
      <c r="G22" s="198" t="s">
        <v>757</v>
      </c>
      <c r="H22" s="70" t="s">
        <v>758</v>
      </c>
      <c r="I22" s="74" t="s">
        <v>759</v>
      </c>
      <c r="J22" s="194"/>
      <c r="K22" s="63"/>
      <c r="M22" s="84"/>
    </row>
    <row r="23" spans="1:13" s="19" customFormat="1" ht="19" x14ac:dyDescent="0.25">
      <c r="A23" s="84">
        <v>22</v>
      </c>
      <c r="B23" s="84" t="s">
        <v>558</v>
      </c>
      <c r="C23" s="63" t="s">
        <v>439</v>
      </c>
      <c r="D23" s="82" t="s">
        <v>330</v>
      </c>
      <c r="E23" s="64" t="s">
        <v>255</v>
      </c>
      <c r="F23" s="199" t="s">
        <v>552</v>
      </c>
      <c r="G23" s="198" t="s">
        <v>553</v>
      </c>
      <c r="H23" s="70"/>
      <c r="I23" s="72"/>
      <c r="J23" s="194"/>
      <c r="K23" s="63" t="s">
        <v>612</v>
      </c>
      <c r="M23" s="84"/>
    </row>
    <row r="24" spans="1:13" s="19" customFormat="1" ht="19" x14ac:dyDescent="0.25">
      <c r="A24" s="84">
        <v>23</v>
      </c>
      <c r="B24" s="84" t="s">
        <v>558</v>
      </c>
      <c r="C24" s="63" t="s">
        <v>439</v>
      </c>
      <c r="D24" s="82" t="s">
        <v>330</v>
      </c>
      <c r="E24" s="64" t="s">
        <v>255</v>
      </c>
      <c r="F24" s="199" t="s">
        <v>743</v>
      </c>
      <c r="G24" s="198" t="s">
        <v>744</v>
      </c>
      <c r="H24" s="70"/>
      <c r="I24" s="74" t="s">
        <v>747</v>
      </c>
      <c r="J24" s="194"/>
      <c r="K24" s="63"/>
      <c r="M24" s="84"/>
    </row>
    <row r="25" spans="1:13" s="19" customFormat="1" ht="19" x14ac:dyDescent="0.25">
      <c r="A25" s="84">
        <v>24</v>
      </c>
      <c r="B25" s="84" t="s">
        <v>558</v>
      </c>
      <c r="C25" s="63" t="s">
        <v>439</v>
      </c>
      <c r="D25" s="82" t="s">
        <v>330</v>
      </c>
      <c r="E25" s="64" t="s">
        <v>255</v>
      </c>
      <c r="F25" s="199" t="s">
        <v>745</v>
      </c>
      <c r="G25" s="198" t="s">
        <v>746</v>
      </c>
      <c r="H25" s="70" t="s">
        <v>748</v>
      </c>
      <c r="I25" s="74" t="s">
        <v>749</v>
      </c>
      <c r="J25" s="194"/>
      <c r="K25" s="63"/>
      <c r="M25" s="84"/>
    </row>
    <row r="26" spans="1:13" ht="19" x14ac:dyDescent="0.25">
      <c r="A26" s="84">
        <v>25</v>
      </c>
      <c r="B26" s="84" t="s">
        <v>557</v>
      </c>
      <c r="C26" s="63" t="s">
        <v>439</v>
      </c>
      <c r="D26" s="82" t="s">
        <v>10</v>
      </c>
      <c r="E26" s="64" t="s">
        <v>255</v>
      </c>
      <c r="F26" s="199" t="s">
        <v>204</v>
      </c>
      <c r="G26" s="198" t="s">
        <v>244</v>
      </c>
      <c r="H26" s="69"/>
      <c r="I26" s="72"/>
      <c r="J26" s="194"/>
      <c r="K26" s="63" t="s">
        <v>612</v>
      </c>
    </row>
    <row r="27" spans="1:13" ht="19" x14ac:dyDescent="0.25">
      <c r="A27" s="84">
        <v>26</v>
      </c>
      <c r="B27" s="84" t="s">
        <v>558</v>
      </c>
      <c r="C27" s="63" t="s">
        <v>439</v>
      </c>
      <c r="D27" s="82" t="s">
        <v>10</v>
      </c>
      <c r="E27" s="64" t="s">
        <v>255</v>
      </c>
      <c r="F27" s="198" t="s">
        <v>274</v>
      </c>
      <c r="G27" s="198" t="s">
        <v>267</v>
      </c>
      <c r="H27" s="69"/>
      <c r="I27" s="72"/>
      <c r="J27" s="194"/>
      <c r="K27" s="63" t="s">
        <v>612</v>
      </c>
    </row>
    <row r="28" spans="1:13" ht="19" x14ac:dyDescent="0.25">
      <c r="A28" s="84">
        <v>27</v>
      </c>
      <c r="B28" s="84" t="s">
        <v>558</v>
      </c>
      <c r="C28" s="63" t="s">
        <v>439</v>
      </c>
      <c r="D28" s="82" t="s">
        <v>10</v>
      </c>
      <c r="E28" s="64" t="s">
        <v>255</v>
      </c>
      <c r="F28" s="198" t="s">
        <v>275</v>
      </c>
      <c r="G28" s="198" t="s">
        <v>259</v>
      </c>
      <c r="H28" s="69"/>
      <c r="I28" s="72"/>
      <c r="J28" s="194"/>
      <c r="K28" s="63" t="s">
        <v>612</v>
      </c>
    </row>
    <row r="29" spans="1:13" ht="19" x14ac:dyDescent="0.25">
      <c r="A29" s="84">
        <v>28</v>
      </c>
      <c r="B29" s="84" t="s">
        <v>558</v>
      </c>
      <c r="C29" s="63" t="s">
        <v>439</v>
      </c>
      <c r="D29" s="82" t="s">
        <v>10</v>
      </c>
      <c r="E29" s="64" t="s">
        <v>255</v>
      </c>
      <c r="F29" s="198" t="s">
        <v>277</v>
      </c>
      <c r="G29" s="198" t="s">
        <v>276</v>
      </c>
      <c r="H29" s="69"/>
      <c r="I29" s="72"/>
      <c r="J29" s="194"/>
      <c r="K29" s="63" t="s">
        <v>612</v>
      </c>
    </row>
    <row r="30" spans="1:13" ht="19" x14ac:dyDescent="0.25">
      <c r="A30" s="84">
        <v>29</v>
      </c>
      <c r="B30" s="84" t="s">
        <v>558</v>
      </c>
      <c r="C30" s="63" t="s">
        <v>439</v>
      </c>
      <c r="D30" s="82" t="s">
        <v>10</v>
      </c>
      <c r="E30" s="64" t="s">
        <v>255</v>
      </c>
      <c r="F30" s="198" t="s">
        <v>279</v>
      </c>
      <c r="G30" s="198" t="s">
        <v>278</v>
      </c>
      <c r="H30" s="69"/>
      <c r="I30" s="72"/>
      <c r="J30" s="194"/>
      <c r="K30" s="63" t="s">
        <v>612</v>
      </c>
    </row>
    <row r="31" spans="1:13" ht="19" x14ac:dyDescent="0.25">
      <c r="A31" s="84">
        <v>30</v>
      </c>
      <c r="B31" s="84" t="s">
        <v>557</v>
      </c>
      <c r="C31" s="63" t="s">
        <v>439</v>
      </c>
      <c r="D31" s="82" t="s">
        <v>10</v>
      </c>
      <c r="E31" s="64" t="s">
        <v>255</v>
      </c>
      <c r="F31" s="198" t="s">
        <v>281</v>
      </c>
      <c r="G31" s="198" t="s">
        <v>280</v>
      </c>
      <c r="H31" s="69"/>
      <c r="I31" s="72"/>
      <c r="J31" s="194"/>
      <c r="K31" s="63" t="s">
        <v>612</v>
      </c>
    </row>
    <row r="32" spans="1:13" ht="19" x14ac:dyDescent="0.25">
      <c r="A32" s="84">
        <v>31</v>
      </c>
      <c r="B32" s="84" t="s">
        <v>558</v>
      </c>
      <c r="C32" s="63" t="s">
        <v>439</v>
      </c>
      <c r="D32" s="82" t="s">
        <v>10</v>
      </c>
      <c r="E32" s="64" t="s">
        <v>255</v>
      </c>
      <c r="F32" s="198" t="s">
        <v>283</v>
      </c>
      <c r="G32" s="198" t="s">
        <v>282</v>
      </c>
      <c r="H32" s="69"/>
      <c r="I32" s="74" t="s">
        <v>295</v>
      </c>
      <c r="J32" s="194"/>
      <c r="K32" s="63" t="s">
        <v>612</v>
      </c>
    </row>
    <row r="33" spans="1:13" s="19" customFormat="1" ht="19" x14ac:dyDescent="0.25">
      <c r="A33" s="84">
        <v>32</v>
      </c>
      <c r="B33" s="84" t="s">
        <v>558</v>
      </c>
      <c r="C33" s="63" t="s">
        <v>439</v>
      </c>
      <c r="D33" s="82" t="s">
        <v>10</v>
      </c>
      <c r="E33" s="64" t="s">
        <v>255</v>
      </c>
      <c r="F33" s="198" t="s">
        <v>331</v>
      </c>
      <c r="G33" s="198" t="s">
        <v>263</v>
      </c>
      <c r="H33" s="69"/>
      <c r="I33" s="74"/>
      <c r="J33" s="194"/>
      <c r="K33" s="63"/>
      <c r="M33" s="84"/>
    </row>
    <row r="34" spans="1:13" s="19" customFormat="1" ht="19" x14ac:dyDescent="0.25">
      <c r="A34" s="84">
        <v>33</v>
      </c>
      <c r="B34" s="84" t="s">
        <v>557</v>
      </c>
      <c r="C34" s="63" t="s">
        <v>439</v>
      </c>
      <c r="D34" s="82" t="s">
        <v>10</v>
      </c>
      <c r="E34" s="64" t="s">
        <v>255</v>
      </c>
      <c r="F34" s="198" t="s">
        <v>333</v>
      </c>
      <c r="G34" s="198" t="s">
        <v>332</v>
      </c>
      <c r="H34" s="69"/>
      <c r="I34" s="74"/>
      <c r="J34" s="194"/>
      <c r="K34" s="63" t="s">
        <v>612</v>
      </c>
      <c r="M34" s="84"/>
    </row>
    <row r="35" spans="1:13" s="19" customFormat="1" ht="19" x14ac:dyDescent="0.25">
      <c r="A35" s="84">
        <v>34</v>
      </c>
      <c r="B35" s="84" t="s">
        <v>558</v>
      </c>
      <c r="C35" s="63" t="s">
        <v>439</v>
      </c>
      <c r="D35" s="82" t="s">
        <v>10</v>
      </c>
      <c r="E35" s="64" t="s">
        <v>255</v>
      </c>
      <c r="F35" s="198" t="s">
        <v>275</v>
      </c>
      <c r="G35" s="198" t="s">
        <v>706</v>
      </c>
      <c r="H35" s="70" t="s">
        <v>707</v>
      </c>
      <c r="I35" s="74" t="s">
        <v>708</v>
      </c>
      <c r="J35" s="194"/>
      <c r="K35" s="63"/>
      <c r="M35" s="84"/>
    </row>
    <row r="36" spans="1:13" s="19" customFormat="1" ht="19" x14ac:dyDescent="0.25">
      <c r="A36" s="84">
        <v>35</v>
      </c>
      <c r="B36" s="84" t="s">
        <v>558</v>
      </c>
      <c r="C36" s="63" t="s">
        <v>439</v>
      </c>
      <c r="D36" s="82" t="s">
        <v>10</v>
      </c>
      <c r="E36" s="64" t="s">
        <v>255</v>
      </c>
      <c r="F36" s="198" t="s">
        <v>709</v>
      </c>
      <c r="G36" s="198" t="s">
        <v>298</v>
      </c>
      <c r="H36" s="70" t="s">
        <v>710</v>
      </c>
      <c r="I36" s="74" t="s">
        <v>711</v>
      </c>
      <c r="J36" s="194"/>
      <c r="K36" s="63"/>
      <c r="M36" s="84"/>
    </row>
    <row r="37" spans="1:13" s="19" customFormat="1" ht="19" x14ac:dyDescent="0.25">
      <c r="A37" s="84">
        <v>36</v>
      </c>
      <c r="B37" s="84" t="s">
        <v>558</v>
      </c>
      <c r="C37" s="63" t="s">
        <v>439</v>
      </c>
      <c r="D37" s="82" t="s">
        <v>10</v>
      </c>
      <c r="E37" s="64" t="s">
        <v>255</v>
      </c>
      <c r="F37" s="198" t="s">
        <v>712</v>
      </c>
      <c r="G37" s="198" t="s">
        <v>713</v>
      </c>
      <c r="H37" s="70" t="s">
        <v>714</v>
      </c>
      <c r="I37" s="74" t="s">
        <v>715</v>
      </c>
      <c r="J37" s="194"/>
      <c r="K37" s="63"/>
      <c r="M37" s="84"/>
    </row>
    <row r="38" spans="1:13" ht="19" x14ac:dyDescent="0.25">
      <c r="A38" s="84">
        <v>37</v>
      </c>
      <c r="B38" s="84" t="s">
        <v>558</v>
      </c>
      <c r="C38" s="63" t="s">
        <v>437</v>
      </c>
      <c r="D38" s="82" t="s">
        <v>121</v>
      </c>
      <c r="E38" s="64" t="s">
        <v>255</v>
      </c>
      <c r="F38" s="198" t="s">
        <v>210</v>
      </c>
      <c r="G38" s="198" t="s">
        <v>209</v>
      </c>
      <c r="H38" s="70" t="s">
        <v>13</v>
      </c>
      <c r="I38" s="75"/>
      <c r="J38" s="194"/>
      <c r="K38" s="63" t="s">
        <v>612</v>
      </c>
    </row>
    <row r="39" spans="1:13" ht="19" x14ac:dyDescent="0.25">
      <c r="A39" s="84">
        <v>38</v>
      </c>
      <c r="B39" s="84" t="s">
        <v>558</v>
      </c>
      <c r="C39" s="63" t="s">
        <v>437</v>
      </c>
      <c r="D39" s="82" t="s">
        <v>121</v>
      </c>
      <c r="E39" s="64" t="s">
        <v>255</v>
      </c>
      <c r="F39" s="198" t="s">
        <v>292</v>
      </c>
      <c r="G39" s="198" t="s">
        <v>291</v>
      </c>
      <c r="H39" s="69"/>
      <c r="I39" s="75"/>
      <c r="J39" s="194"/>
      <c r="K39" s="63" t="s">
        <v>612</v>
      </c>
    </row>
    <row r="40" spans="1:13" ht="19" x14ac:dyDescent="0.25">
      <c r="A40" s="84">
        <v>39</v>
      </c>
      <c r="B40" s="84" t="s">
        <v>558</v>
      </c>
      <c r="C40" s="63" t="s">
        <v>437</v>
      </c>
      <c r="D40" s="82" t="s">
        <v>121</v>
      </c>
      <c r="E40" s="64" t="s">
        <v>255</v>
      </c>
      <c r="F40" s="198" t="s">
        <v>613</v>
      </c>
      <c r="G40" s="198" t="s">
        <v>293</v>
      </c>
      <c r="H40" s="69"/>
      <c r="I40" s="75"/>
      <c r="J40" s="194"/>
      <c r="K40" s="63" t="s">
        <v>612</v>
      </c>
    </row>
    <row r="41" spans="1:13" ht="19" x14ac:dyDescent="0.25">
      <c r="A41" s="84">
        <v>40</v>
      </c>
      <c r="B41" s="84" t="s">
        <v>558</v>
      </c>
      <c r="C41" s="63" t="s">
        <v>437</v>
      </c>
      <c r="D41" s="82" t="s">
        <v>121</v>
      </c>
      <c r="E41" s="64" t="s">
        <v>255</v>
      </c>
      <c r="F41" s="199" t="s">
        <v>211</v>
      </c>
      <c r="G41" s="198" t="s">
        <v>212</v>
      </c>
      <c r="H41" s="70" t="s">
        <v>134</v>
      </c>
      <c r="I41" s="66"/>
      <c r="J41" s="194"/>
      <c r="K41" s="63" t="s">
        <v>612</v>
      </c>
    </row>
    <row r="42" spans="1:13" s="19" customFormat="1" ht="19" x14ac:dyDescent="0.25">
      <c r="A42" s="84">
        <v>41</v>
      </c>
      <c r="B42" s="84" t="s">
        <v>558</v>
      </c>
      <c r="C42" s="63" t="s">
        <v>437</v>
      </c>
      <c r="D42" s="82" t="s">
        <v>121</v>
      </c>
      <c r="E42" s="64" t="s">
        <v>255</v>
      </c>
      <c r="F42" s="198" t="s">
        <v>448</v>
      </c>
      <c r="G42" s="198" t="s">
        <v>447</v>
      </c>
      <c r="H42" s="76"/>
      <c r="I42" s="66"/>
      <c r="J42" s="194" t="s">
        <v>544</v>
      </c>
      <c r="K42" s="63" t="s">
        <v>612</v>
      </c>
      <c r="M42" s="84"/>
    </row>
    <row r="43" spans="1:13" s="19" customFormat="1" ht="19" x14ac:dyDescent="0.25">
      <c r="A43" s="84">
        <v>42</v>
      </c>
      <c r="B43" s="84" t="s">
        <v>558</v>
      </c>
      <c r="C43" s="63" t="s">
        <v>437</v>
      </c>
      <c r="D43" s="82" t="s">
        <v>121</v>
      </c>
      <c r="E43" s="64" t="s">
        <v>255</v>
      </c>
      <c r="F43" s="198" t="s">
        <v>670</v>
      </c>
      <c r="G43" s="198" t="s">
        <v>671</v>
      </c>
      <c r="H43" s="76"/>
      <c r="I43" s="66"/>
      <c r="J43" s="194"/>
      <c r="K43" s="63"/>
      <c r="M43" s="84"/>
    </row>
    <row r="44" spans="1:13" s="19" customFormat="1" ht="19" x14ac:dyDescent="0.25">
      <c r="A44" s="84">
        <v>43</v>
      </c>
      <c r="B44" s="84" t="s">
        <v>558</v>
      </c>
      <c r="C44" s="63" t="s">
        <v>440</v>
      </c>
      <c r="D44" s="82" t="s">
        <v>14</v>
      </c>
      <c r="E44" s="64" t="s">
        <v>255</v>
      </c>
      <c r="F44" s="198" t="s">
        <v>340</v>
      </c>
      <c r="G44" s="198" t="s">
        <v>339</v>
      </c>
      <c r="H44" s="76"/>
      <c r="I44" s="66"/>
      <c r="J44" s="194"/>
      <c r="K44" s="63"/>
      <c r="M44" s="84"/>
    </row>
    <row r="45" spans="1:13" s="19" customFormat="1" ht="19" x14ac:dyDescent="0.25">
      <c r="A45" s="84">
        <v>44</v>
      </c>
      <c r="B45" s="84" t="s">
        <v>558</v>
      </c>
      <c r="C45" s="63" t="s">
        <v>440</v>
      </c>
      <c r="D45" s="82" t="s">
        <v>14</v>
      </c>
      <c r="E45" s="64" t="s">
        <v>255</v>
      </c>
      <c r="F45" s="198" t="s">
        <v>342</v>
      </c>
      <c r="G45" s="198" t="s">
        <v>341</v>
      </c>
      <c r="H45" s="76"/>
      <c r="I45" s="66"/>
      <c r="J45" s="194"/>
      <c r="K45" s="63" t="s">
        <v>612</v>
      </c>
      <c r="M45" s="84"/>
    </row>
    <row r="46" spans="1:13" s="19" customFormat="1" ht="19" x14ac:dyDescent="0.25">
      <c r="A46" s="84">
        <v>45</v>
      </c>
      <c r="B46" s="84" t="s">
        <v>558</v>
      </c>
      <c r="C46" s="63" t="s">
        <v>440</v>
      </c>
      <c r="D46" s="82" t="s">
        <v>14</v>
      </c>
      <c r="E46" s="64" t="s">
        <v>255</v>
      </c>
      <c r="F46" s="198" t="s">
        <v>213</v>
      </c>
      <c r="G46" s="198" t="s">
        <v>343</v>
      </c>
      <c r="H46" s="76"/>
      <c r="I46" s="66"/>
      <c r="J46" s="194"/>
      <c r="K46" s="63" t="s">
        <v>612</v>
      </c>
      <c r="M46" s="84"/>
    </row>
    <row r="47" spans="1:13" s="19" customFormat="1" ht="19" x14ac:dyDescent="0.25">
      <c r="A47" s="84">
        <v>46</v>
      </c>
      <c r="B47" s="84" t="s">
        <v>558</v>
      </c>
      <c r="C47" s="63" t="s">
        <v>436</v>
      </c>
      <c r="D47" s="82" t="s">
        <v>346</v>
      </c>
      <c r="E47" s="64" t="s">
        <v>255</v>
      </c>
      <c r="F47" s="199" t="s">
        <v>527</v>
      </c>
      <c r="G47" s="198" t="s">
        <v>289</v>
      </c>
      <c r="H47" s="76"/>
      <c r="I47" s="66"/>
      <c r="J47" s="194" t="s">
        <v>542</v>
      </c>
      <c r="K47" s="63" t="s">
        <v>612</v>
      </c>
      <c r="M47" s="84"/>
    </row>
    <row r="48" spans="1:13" ht="19" x14ac:dyDescent="0.25">
      <c r="A48" s="84">
        <v>47</v>
      </c>
      <c r="B48" s="84" t="s">
        <v>558</v>
      </c>
      <c r="C48" s="63" t="s">
        <v>440</v>
      </c>
      <c r="D48" s="82" t="s">
        <v>17</v>
      </c>
      <c r="E48" s="64" t="s">
        <v>255</v>
      </c>
      <c r="F48" s="199" t="s">
        <v>215</v>
      </c>
      <c r="G48" s="198" t="s">
        <v>258</v>
      </c>
      <c r="H48" s="76"/>
      <c r="I48" s="73"/>
      <c r="J48" s="194"/>
      <c r="K48" s="63" t="s">
        <v>612</v>
      </c>
    </row>
    <row r="49" spans="1:13" ht="19" x14ac:dyDescent="0.25">
      <c r="A49" s="84">
        <v>48</v>
      </c>
      <c r="B49" s="84" t="s">
        <v>558</v>
      </c>
      <c r="C49" s="63" t="s">
        <v>440</v>
      </c>
      <c r="D49" s="82" t="s">
        <v>17</v>
      </c>
      <c r="E49" s="64" t="s">
        <v>255</v>
      </c>
      <c r="F49" s="200" t="s">
        <v>217</v>
      </c>
      <c r="G49" s="198" t="s">
        <v>344</v>
      </c>
      <c r="H49" s="77"/>
      <c r="I49" s="66"/>
      <c r="J49" s="194"/>
      <c r="K49" s="63" t="s">
        <v>612</v>
      </c>
    </row>
    <row r="50" spans="1:13" s="19" customFormat="1" ht="19" x14ac:dyDescent="0.25">
      <c r="A50" s="84">
        <v>49</v>
      </c>
      <c r="B50" s="84" t="s">
        <v>558</v>
      </c>
      <c r="C50" s="63" t="s">
        <v>440</v>
      </c>
      <c r="D50" s="82" t="s">
        <v>17</v>
      </c>
      <c r="E50" s="64" t="s">
        <v>255</v>
      </c>
      <c r="F50" s="201" t="s">
        <v>345</v>
      </c>
      <c r="G50" s="198" t="s">
        <v>259</v>
      </c>
      <c r="H50" s="77"/>
      <c r="I50" s="66"/>
      <c r="J50" s="194"/>
      <c r="K50" s="63"/>
      <c r="M50" s="84"/>
    </row>
    <row r="51" spans="1:13" s="19" customFormat="1" ht="19" x14ac:dyDescent="0.25">
      <c r="A51" s="84">
        <v>50</v>
      </c>
      <c r="B51" s="84" t="s">
        <v>558</v>
      </c>
      <c r="C51" s="63" t="s">
        <v>440</v>
      </c>
      <c r="D51" s="82" t="s">
        <v>17</v>
      </c>
      <c r="E51" s="64" t="s">
        <v>255</v>
      </c>
      <c r="F51" s="201" t="s">
        <v>428</v>
      </c>
      <c r="G51" s="198" t="s">
        <v>291</v>
      </c>
      <c r="H51" s="77"/>
      <c r="I51" s="66"/>
      <c r="J51" s="194" t="s">
        <v>546</v>
      </c>
      <c r="K51" s="63" t="s">
        <v>612</v>
      </c>
      <c r="M51" s="84"/>
    </row>
    <row r="52" spans="1:13" s="19" customFormat="1" ht="19" x14ac:dyDescent="0.25">
      <c r="A52" s="84">
        <v>51</v>
      </c>
      <c r="B52" s="84" t="s">
        <v>558</v>
      </c>
      <c r="C52" s="63" t="s">
        <v>440</v>
      </c>
      <c r="D52" s="82" t="s">
        <v>17</v>
      </c>
      <c r="E52" s="64" t="s">
        <v>255</v>
      </c>
      <c r="F52" s="201" t="s">
        <v>767</v>
      </c>
      <c r="G52" s="198" t="s">
        <v>548</v>
      </c>
      <c r="H52" s="202" t="s">
        <v>768</v>
      </c>
      <c r="I52" s="74" t="s">
        <v>769</v>
      </c>
      <c r="J52" s="194"/>
      <c r="K52" s="63"/>
      <c r="M52" s="84"/>
    </row>
    <row r="53" spans="1:13" s="19" customFormat="1" ht="19" x14ac:dyDescent="0.25">
      <c r="A53" s="84">
        <v>52</v>
      </c>
      <c r="B53" s="84" t="s">
        <v>558</v>
      </c>
      <c r="C53" s="63" t="s">
        <v>440</v>
      </c>
      <c r="D53" s="82" t="s">
        <v>17</v>
      </c>
      <c r="E53" s="64" t="s">
        <v>255</v>
      </c>
      <c r="F53" s="201" t="s">
        <v>771</v>
      </c>
      <c r="G53" s="198" t="s">
        <v>724</v>
      </c>
      <c r="H53" s="202" t="s">
        <v>772</v>
      </c>
      <c r="I53" s="74" t="s">
        <v>773</v>
      </c>
      <c r="J53" s="194"/>
      <c r="K53" s="63"/>
      <c r="M53" s="84"/>
    </row>
    <row r="54" spans="1:13" s="19" customFormat="1" ht="19" x14ac:dyDescent="0.25">
      <c r="A54" s="84">
        <v>53</v>
      </c>
      <c r="B54" s="84" t="s">
        <v>557</v>
      </c>
      <c r="C54" s="63" t="s">
        <v>437</v>
      </c>
      <c r="D54" s="82" t="s">
        <v>19</v>
      </c>
      <c r="E54" s="64" t="s">
        <v>255</v>
      </c>
      <c r="F54" s="201" t="s">
        <v>356</v>
      </c>
      <c r="G54" s="198" t="s">
        <v>355</v>
      </c>
      <c r="H54" s="77"/>
      <c r="I54" s="66"/>
      <c r="J54" s="194"/>
      <c r="K54" s="63" t="s">
        <v>612</v>
      </c>
      <c r="M54" s="84"/>
    </row>
    <row r="55" spans="1:13" s="19" customFormat="1" ht="19" x14ac:dyDescent="0.25">
      <c r="A55" s="84">
        <v>54</v>
      </c>
      <c r="B55" s="84" t="s">
        <v>557</v>
      </c>
      <c r="C55" s="63" t="s">
        <v>437</v>
      </c>
      <c r="D55" s="82" t="s">
        <v>19</v>
      </c>
      <c r="E55" s="64" t="s">
        <v>255</v>
      </c>
      <c r="F55" s="201" t="s">
        <v>560</v>
      </c>
      <c r="G55" s="198" t="s">
        <v>402</v>
      </c>
      <c r="H55" s="77"/>
      <c r="I55" s="66"/>
      <c r="J55" s="194" t="s">
        <v>546</v>
      </c>
      <c r="K55" s="63" t="s">
        <v>612</v>
      </c>
      <c r="M55" s="84"/>
    </row>
    <row r="56" spans="1:13" s="19" customFormat="1" ht="19" x14ac:dyDescent="0.25">
      <c r="A56" s="84">
        <v>55</v>
      </c>
      <c r="B56" s="84" t="s">
        <v>557</v>
      </c>
      <c r="C56" s="63" t="s">
        <v>437</v>
      </c>
      <c r="D56" s="82" t="s">
        <v>19</v>
      </c>
      <c r="E56" s="64" t="s">
        <v>255</v>
      </c>
      <c r="F56" s="201" t="s">
        <v>561</v>
      </c>
      <c r="G56" s="198" t="s">
        <v>562</v>
      </c>
      <c r="H56" s="77"/>
      <c r="I56" s="66"/>
      <c r="J56" s="194" t="s">
        <v>563</v>
      </c>
      <c r="K56" s="63" t="s">
        <v>612</v>
      </c>
      <c r="M56" s="84"/>
    </row>
    <row r="57" spans="1:13" s="19" customFormat="1" ht="19" x14ac:dyDescent="0.25">
      <c r="A57" s="84">
        <v>56</v>
      </c>
      <c r="B57" s="84" t="s">
        <v>557</v>
      </c>
      <c r="C57" s="63" t="s">
        <v>437</v>
      </c>
      <c r="D57" s="82" t="s">
        <v>19</v>
      </c>
      <c r="E57" s="64" t="s">
        <v>255</v>
      </c>
      <c r="F57" s="201" t="s">
        <v>564</v>
      </c>
      <c r="G57" s="198" t="s">
        <v>565</v>
      </c>
      <c r="H57" s="77"/>
      <c r="I57" s="66"/>
      <c r="J57" s="194" t="s">
        <v>543</v>
      </c>
      <c r="K57" s="63" t="s">
        <v>612</v>
      </c>
      <c r="M57" s="84"/>
    </row>
    <row r="58" spans="1:13" s="19" customFormat="1" ht="19" x14ac:dyDescent="0.25">
      <c r="A58" s="84">
        <v>57</v>
      </c>
      <c r="B58" s="84" t="s">
        <v>557</v>
      </c>
      <c r="C58" s="63" t="s">
        <v>437</v>
      </c>
      <c r="D58" s="82" t="s">
        <v>19</v>
      </c>
      <c r="E58" s="64" t="s">
        <v>255</v>
      </c>
      <c r="F58" s="201" t="s">
        <v>566</v>
      </c>
      <c r="G58" s="198" t="s">
        <v>228</v>
      </c>
      <c r="H58" s="77"/>
      <c r="I58" s="66"/>
      <c r="J58" s="194"/>
      <c r="K58" s="63" t="s">
        <v>612</v>
      </c>
      <c r="M58" s="84"/>
    </row>
    <row r="59" spans="1:13" s="19" customFormat="1" ht="19" x14ac:dyDescent="0.25">
      <c r="A59" s="84">
        <v>58</v>
      </c>
      <c r="B59" s="84" t="s">
        <v>557</v>
      </c>
      <c r="C59" s="63" t="s">
        <v>437</v>
      </c>
      <c r="D59" s="82" t="s">
        <v>19</v>
      </c>
      <c r="E59" s="64" t="s">
        <v>255</v>
      </c>
      <c r="F59" s="201" t="s">
        <v>567</v>
      </c>
      <c r="G59" s="198" t="s">
        <v>568</v>
      </c>
      <c r="H59" s="77"/>
      <c r="I59" s="66"/>
      <c r="J59" s="194" t="s">
        <v>542</v>
      </c>
      <c r="K59" s="63" t="s">
        <v>612</v>
      </c>
      <c r="M59" s="84"/>
    </row>
    <row r="60" spans="1:13" s="19" customFormat="1" ht="19" x14ac:dyDescent="0.25">
      <c r="A60" s="84">
        <v>59</v>
      </c>
      <c r="B60" s="84" t="s">
        <v>557</v>
      </c>
      <c r="C60" s="63" t="s">
        <v>437</v>
      </c>
      <c r="D60" s="82" t="s">
        <v>19</v>
      </c>
      <c r="E60" s="64" t="s">
        <v>255</v>
      </c>
      <c r="F60" s="201" t="s">
        <v>569</v>
      </c>
      <c r="G60" s="198" t="s">
        <v>383</v>
      </c>
      <c r="H60" s="77"/>
      <c r="I60" s="66"/>
      <c r="J60" s="194" t="s">
        <v>563</v>
      </c>
      <c r="K60" s="63" t="s">
        <v>612</v>
      </c>
      <c r="M60" s="84"/>
    </row>
    <row r="61" spans="1:13" s="19" customFormat="1" ht="19" x14ac:dyDescent="0.25">
      <c r="A61" s="84">
        <v>60</v>
      </c>
      <c r="B61" s="84" t="s">
        <v>557</v>
      </c>
      <c r="C61" s="63" t="s">
        <v>437</v>
      </c>
      <c r="D61" s="82" t="s">
        <v>19</v>
      </c>
      <c r="E61" s="64" t="s">
        <v>255</v>
      </c>
      <c r="F61" s="201" t="s">
        <v>570</v>
      </c>
      <c r="G61" s="198" t="s">
        <v>310</v>
      </c>
      <c r="H61" s="77"/>
      <c r="I61" s="66"/>
      <c r="J61" s="194" t="s">
        <v>563</v>
      </c>
      <c r="K61" s="63" t="s">
        <v>612</v>
      </c>
      <c r="M61" s="84"/>
    </row>
    <row r="62" spans="1:13" s="19" customFormat="1" ht="19" x14ac:dyDescent="0.25">
      <c r="A62" s="84">
        <v>61</v>
      </c>
      <c r="B62" s="84" t="s">
        <v>558</v>
      </c>
      <c r="C62" s="63" t="s">
        <v>437</v>
      </c>
      <c r="D62" s="82" t="s">
        <v>20</v>
      </c>
      <c r="E62" s="64" t="s">
        <v>255</v>
      </c>
      <c r="F62" s="200" t="s">
        <v>650</v>
      </c>
      <c r="G62" s="198" t="s">
        <v>651</v>
      </c>
      <c r="H62" s="77"/>
      <c r="I62" s="66"/>
      <c r="J62" s="194"/>
      <c r="K62" s="63"/>
      <c r="M62" s="84"/>
    </row>
    <row r="63" spans="1:13" s="19" customFormat="1" ht="19" x14ac:dyDescent="0.25">
      <c r="A63" s="84">
        <v>62</v>
      </c>
      <c r="B63" s="84" t="s">
        <v>558</v>
      </c>
      <c r="C63" s="63" t="s">
        <v>437</v>
      </c>
      <c r="D63" s="82" t="s">
        <v>20</v>
      </c>
      <c r="E63" s="64" t="s">
        <v>255</v>
      </c>
      <c r="F63" s="200" t="s">
        <v>652</v>
      </c>
      <c r="G63" s="198" t="s">
        <v>653</v>
      </c>
      <c r="H63" s="77"/>
      <c r="I63" s="66"/>
      <c r="J63" s="194"/>
      <c r="K63" s="63"/>
      <c r="M63" s="84"/>
    </row>
    <row r="64" spans="1:13" s="19" customFormat="1" ht="19" x14ac:dyDescent="0.25">
      <c r="A64" s="84">
        <v>63</v>
      </c>
      <c r="B64" s="84" t="s">
        <v>558</v>
      </c>
      <c r="C64" s="63" t="s">
        <v>437</v>
      </c>
      <c r="D64" s="82" t="s">
        <v>20</v>
      </c>
      <c r="E64" s="64" t="s">
        <v>255</v>
      </c>
      <c r="F64" s="200" t="s">
        <v>654</v>
      </c>
      <c r="G64" s="198" t="s">
        <v>548</v>
      </c>
      <c r="H64" s="77"/>
      <c r="I64" s="66"/>
      <c r="J64" s="194"/>
      <c r="K64" s="63"/>
      <c r="M64" s="84"/>
    </row>
    <row r="65" spans="1:13" s="19" customFormat="1" ht="19" x14ac:dyDescent="0.25">
      <c r="A65" s="84">
        <v>64</v>
      </c>
      <c r="B65" s="84" t="s">
        <v>558</v>
      </c>
      <c r="C65" s="63" t="s">
        <v>437</v>
      </c>
      <c r="D65" s="82" t="s">
        <v>20</v>
      </c>
      <c r="E65" s="64" t="s">
        <v>255</v>
      </c>
      <c r="F65" s="200" t="s">
        <v>734</v>
      </c>
      <c r="G65" s="198" t="s">
        <v>735</v>
      </c>
      <c r="H65" s="77"/>
      <c r="I65" s="74" t="s">
        <v>736</v>
      </c>
      <c r="J65" s="194"/>
      <c r="K65" s="63"/>
      <c r="M65" s="84"/>
    </row>
    <row r="66" spans="1:13" ht="19" x14ac:dyDescent="0.25">
      <c r="A66" s="84">
        <v>65</v>
      </c>
      <c r="B66" s="84" t="s">
        <v>558</v>
      </c>
      <c r="C66" s="63" t="s">
        <v>440</v>
      </c>
      <c r="D66" s="82" t="s">
        <v>21</v>
      </c>
      <c r="E66" s="64" t="s">
        <v>255</v>
      </c>
      <c r="F66" s="199" t="s">
        <v>271</v>
      </c>
      <c r="G66" s="198" t="s">
        <v>202</v>
      </c>
      <c r="H66" s="67"/>
      <c r="I66" s="66"/>
      <c r="J66" s="194"/>
      <c r="K66" s="63" t="s">
        <v>612</v>
      </c>
    </row>
    <row r="67" spans="1:13" ht="19" x14ac:dyDescent="0.25">
      <c r="A67" s="84">
        <v>66</v>
      </c>
      <c r="B67" s="84" t="s">
        <v>558</v>
      </c>
      <c r="C67" s="63" t="s">
        <v>440</v>
      </c>
      <c r="D67" s="82" t="s">
        <v>21</v>
      </c>
      <c r="E67" s="64" t="s">
        <v>255</v>
      </c>
      <c r="F67" s="199" t="s">
        <v>357</v>
      </c>
      <c r="G67" s="198" t="s">
        <v>298</v>
      </c>
      <c r="H67" s="67"/>
      <c r="I67" s="66"/>
      <c r="J67" s="194"/>
      <c r="K67" s="63" t="s">
        <v>612</v>
      </c>
    </row>
    <row r="68" spans="1:13" ht="19" x14ac:dyDescent="0.25">
      <c r="A68" s="84">
        <v>67</v>
      </c>
      <c r="B68" s="84" t="s">
        <v>558</v>
      </c>
      <c r="C68" s="63" t="s">
        <v>440</v>
      </c>
      <c r="D68" s="82" t="s">
        <v>21</v>
      </c>
      <c r="E68" s="64" t="s">
        <v>255</v>
      </c>
      <c r="F68" s="199" t="s">
        <v>272</v>
      </c>
      <c r="G68" s="198" t="s">
        <v>269</v>
      </c>
      <c r="H68" s="67"/>
      <c r="I68" s="66"/>
      <c r="J68" s="194"/>
      <c r="K68" s="63" t="s">
        <v>612</v>
      </c>
    </row>
    <row r="69" spans="1:13" ht="19" x14ac:dyDescent="0.25">
      <c r="A69" s="84">
        <v>68</v>
      </c>
      <c r="B69" s="84" t="s">
        <v>558</v>
      </c>
      <c r="C69" s="63" t="s">
        <v>440</v>
      </c>
      <c r="D69" s="82" t="s">
        <v>21</v>
      </c>
      <c r="E69" s="64" t="s">
        <v>255</v>
      </c>
      <c r="F69" s="199" t="s">
        <v>273</v>
      </c>
      <c r="G69" s="198" t="s">
        <v>228</v>
      </c>
      <c r="H69" s="67"/>
      <c r="I69" s="66"/>
      <c r="J69" s="194"/>
      <c r="K69" s="63" t="s">
        <v>612</v>
      </c>
    </row>
    <row r="70" spans="1:13" s="19" customFormat="1" ht="19" x14ac:dyDescent="0.25">
      <c r="A70" s="84">
        <v>69</v>
      </c>
      <c r="B70" s="84" t="s">
        <v>558</v>
      </c>
      <c r="C70" s="63" t="s">
        <v>440</v>
      </c>
      <c r="D70" s="82" t="s">
        <v>21</v>
      </c>
      <c r="E70" s="64" t="s">
        <v>255</v>
      </c>
      <c r="F70" s="199" t="s">
        <v>358</v>
      </c>
      <c r="G70" s="198" t="s">
        <v>359</v>
      </c>
      <c r="H70" s="67"/>
      <c r="I70" s="66"/>
      <c r="J70" s="194" t="s">
        <v>545</v>
      </c>
      <c r="K70" s="63" t="s">
        <v>612</v>
      </c>
      <c r="M70" s="84"/>
    </row>
    <row r="71" spans="1:13" s="19" customFormat="1" ht="19" x14ac:dyDescent="0.25">
      <c r="A71" s="84">
        <v>70</v>
      </c>
      <c r="B71" s="84" t="s">
        <v>558</v>
      </c>
      <c r="C71" s="63" t="s">
        <v>440</v>
      </c>
      <c r="D71" s="82" t="s">
        <v>21</v>
      </c>
      <c r="E71" s="64" t="s">
        <v>255</v>
      </c>
      <c r="F71" s="199" t="s">
        <v>357</v>
      </c>
      <c r="G71" s="198" t="s">
        <v>360</v>
      </c>
      <c r="H71" s="67"/>
      <c r="I71" s="66"/>
      <c r="J71" s="194" t="s">
        <v>544</v>
      </c>
      <c r="K71" s="63" t="s">
        <v>612</v>
      </c>
      <c r="M71" s="84"/>
    </row>
    <row r="72" spans="1:13" s="19" customFormat="1" ht="19" x14ac:dyDescent="0.25">
      <c r="A72" s="84">
        <v>71</v>
      </c>
      <c r="B72" s="84" t="s">
        <v>558</v>
      </c>
      <c r="C72" s="63" t="s">
        <v>440</v>
      </c>
      <c r="D72" s="82" t="s">
        <v>21</v>
      </c>
      <c r="E72" s="64" t="s">
        <v>255</v>
      </c>
      <c r="F72" s="199" t="s">
        <v>526</v>
      </c>
      <c r="G72" s="198" t="s">
        <v>344</v>
      </c>
      <c r="H72" s="67"/>
      <c r="I72" s="66"/>
      <c r="J72" s="194" t="s">
        <v>542</v>
      </c>
      <c r="K72" s="63" t="s">
        <v>612</v>
      </c>
      <c r="M72" s="84"/>
    </row>
    <row r="73" spans="1:13" s="19" customFormat="1" ht="19" x14ac:dyDescent="0.25">
      <c r="A73" s="84">
        <v>72</v>
      </c>
      <c r="B73" s="84" t="s">
        <v>558</v>
      </c>
      <c r="C73" s="63" t="s">
        <v>440</v>
      </c>
      <c r="D73" s="82" t="s">
        <v>21</v>
      </c>
      <c r="E73" s="64" t="s">
        <v>255</v>
      </c>
      <c r="F73" s="199" t="s">
        <v>655</v>
      </c>
      <c r="G73" s="198" t="s">
        <v>189</v>
      </c>
      <c r="H73" s="67"/>
      <c r="I73" s="66"/>
      <c r="J73" s="194"/>
      <c r="K73" s="63"/>
      <c r="M73" s="84"/>
    </row>
    <row r="74" spans="1:13" s="19" customFormat="1" ht="19" x14ac:dyDescent="0.25">
      <c r="A74" s="84">
        <v>73</v>
      </c>
      <c r="B74" s="84" t="s">
        <v>558</v>
      </c>
      <c r="C74" s="63" t="s">
        <v>440</v>
      </c>
      <c r="D74" s="82" t="s">
        <v>21</v>
      </c>
      <c r="E74" s="64" t="s">
        <v>255</v>
      </c>
      <c r="F74" s="199" t="s">
        <v>656</v>
      </c>
      <c r="G74" s="198" t="s">
        <v>579</v>
      </c>
      <c r="H74" s="67"/>
      <c r="I74" s="66"/>
      <c r="J74" s="194"/>
      <c r="K74" s="63"/>
      <c r="M74" s="84"/>
    </row>
    <row r="75" spans="1:13" s="19" customFormat="1" ht="19" x14ac:dyDescent="0.25">
      <c r="A75" s="84">
        <v>74</v>
      </c>
      <c r="B75" s="84" t="s">
        <v>558</v>
      </c>
      <c r="C75" s="63" t="s">
        <v>440</v>
      </c>
      <c r="D75" s="82" t="s">
        <v>21</v>
      </c>
      <c r="E75" s="64" t="s">
        <v>255</v>
      </c>
      <c r="F75" s="199" t="s">
        <v>750</v>
      </c>
      <c r="G75" s="198" t="s">
        <v>751</v>
      </c>
      <c r="H75" s="70"/>
      <c r="I75" s="74" t="s">
        <v>752</v>
      </c>
      <c r="J75" s="194"/>
      <c r="K75" s="63"/>
      <c r="M75" s="84"/>
    </row>
    <row r="76" spans="1:13" s="19" customFormat="1" ht="19" x14ac:dyDescent="0.25">
      <c r="A76" s="84">
        <v>75</v>
      </c>
      <c r="B76" s="84" t="s">
        <v>558</v>
      </c>
      <c r="C76" s="63" t="s">
        <v>440</v>
      </c>
      <c r="D76" s="82" t="s">
        <v>21</v>
      </c>
      <c r="E76" s="64" t="s">
        <v>255</v>
      </c>
      <c r="F76" s="199" t="s">
        <v>760</v>
      </c>
      <c r="G76" s="198" t="s">
        <v>343</v>
      </c>
      <c r="H76" s="70" t="s">
        <v>761</v>
      </c>
      <c r="I76" s="74" t="s">
        <v>762</v>
      </c>
      <c r="J76" s="194"/>
      <c r="K76" s="63"/>
      <c r="M76" s="84"/>
    </row>
    <row r="77" spans="1:13" s="19" customFormat="1" ht="19" x14ac:dyDescent="0.25">
      <c r="A77" s="84">
        <v>76</v>
      </c>
      <c r="B77" s="84" t="s">
        <v>557</v>
      </c>
      <c r="C77" s="63" t="s">
        <v>440</v>
      </c>
      <c r="D77" s="82" t="s">
        <v>21</v>
      </c>
      <c r="E77" s="64" t="s">
        <v>255</v>
      </c>
      <c r="F77" s="199" t="s">
        <v>763</v>
      </c>
      <c r="G77" s="198" t="s">
        <v>764</v>
      </c>
      <c r="H77" s="70" t="s">
        <v>765</v>
      </c>
      <c r="I77" s="74" t="s">
        <v>766</v>
      </c>
      <c r="J77" s="194"/>
      <c r="K77" s="63"/>
      <c r="M77" s="84"/>
    </row>
    <row r="78" spans="1:13" s="19" customFormat="1" ht="19" x14ac:dyDescent="0.25">
      <c r="A78" s="84">
        <v>77</v>
      </c>
      <c r="B78" s="84" t="s">
        <v>558</v>
      </c>
      <c r="C78" s="63" t="s">
        <v>440</v>
      </c>
      <c r="D78" s="82" t="s">
        <v>362</v>
      </c>
      <c r="E78" s="64" t="s">
        <v>255</v>
      </c>
      <c r="F78" s="199" t="s">
        <v>186</v>
      </c>
      <c r="G78" s="198" t="s">
        <v>185</v>
      </c>
      <c r="H78" s="67"/>
      <c r="I78" s="66"/>
      <c r="J78" s="194"/>
      <c r="K78" s="63" t="s">
        <v>612</v>
      </c>
      <c r="M78" s="84"/>
    </row>
    <row r="79" spans="1:13" s="19" customFormat="1" ht="19" x14ac:dyDescent="0.25">
      <c r="A79" s="84">
        <v>78</v>
      </c>
      <c r="B79" s="84" t="s">
        <v>558</v>
      </c>
      <c r="C79" s="63" t="s">
        <v>440</v>
      </c>
      <c r="D79" s="82" t="s">
        <v>362</v>
      </c>
      <c r="E79" s="64" t="s">
        <v>255</v>
      </c>
      <c r="F79" s="199" t="s">
        <v>737</v>
      </c>
      <c r="G79" s="198" t="s">
        <v>739</v>
      </c>
      <c r="H79" s="67"/>
      <c r="I79" s="74" t="s">
        <v>740</v>
      </c>
      <c r="J79" s="194"/>
      <c r="K79" s="63"/>
      <c r="M79" s="84"/>
    </row>
    <row r="80" spans="1:13" s="19" customFormat="1" ht="19" x14ac:dyDescent="0.25">
      <c r="A80" s="84">
        <v>79</v>
      </c>
      <c r="B80" s="84" t="s">
        <v>558</v>
      </c>
      <c r="C80" s="63" t="s">
        <v>440</v>
      </c>
      <c r="D80" s="82" t="s">
        <v>362</v>
      </c>
      <c r="E80" s="64" t="s">
        <v>255</v>
      </c>
      <c r="F80" s="199" t="s">
        <v>738</v>
      </c>
      <c r="G80" s="198" t="s">
        <v>367</v>
      </c>
      <c r="H80" s="70" t="s">
        <v>741</v>
      </c>
      <c r="I80" s="74" t="s">
        <v>742</v>
      </c>
      <c r="J80" s="194"/>
      <c r="K80" s="63"/>
      <c r="M80" s="84"/>
    </row>
    <row r="81" spans="1:13" s="19" customFormat="1" ht="19" x14ac:dyDescent="0.25">
      <c r="A81" s="84">
        <v>80</v>
      </c>
      <c r="B81" s="84" t="s">
        <v>558</v>
      </c>
      <c r="C81" s="63" t="s">
        <v>440</v>
      </c>
      <c r="D81" s="82" t="s">
        <v>362</v>
      </c>
      <c r="E81" s="64" t="s">
        <v>255</v>
      </c>
      <c r="F81" s="199" t="s">
        <v>774</v>
      </c>
      <c r="G81" s="198" t="s">
        <v>269</v>
      </c>
      <c r="H81" s="70" t="s">
        <v>775</v>
      </c>
      <c r="I81" s="74" t="s">
        <v>776</v>
      </c>
      <c r="J81" s="194"/>
      <c r="K81" s="63"/>
      <c r="M81" s="84"/>
    </row>
    <row r="82" spans="1:13" s="19" customFormat="1" ht="19" x14ac:dyDescent="0.25">
      <c r="A82" s="84">
        <v>81</v>
      </c>
      <c r="B82" s="84" t="s">
        <v>558</v>
      </c>
      <c r="C82" s="63" t="s">
        <v>440</v>
      </c>
      <c r="D82" s="82" t="s">
        <v>362</v>
      </c>
      <c r="E82" s="64" t="s">
        <v>255</v>
      </c>
      <c r="F82" s="199" t="s">
        <v>779</v>
      </c>
      <c r="G82" s="198" t="s">
        <v>402</v>
      </c>
      <c r="H82" s="70" t="s">
        <v>780</v>
      </c>
      <c r="I82" s="74" t="s">
        <v>781</v>
      </c>
      <c r="J82" s="194"/>
      <c r="K82" s="63"/>
      <c r="M82" s="84"/>
    </row>
    <row r="83" spans="1:13" s="19" customFormat="1" ht="19" x14ac:dyDescent="0.25">
      <c r="A83" s="84">
        <v>82</v>
      </c>
      <c r="B83" s="84" t="s">
        <v>558</v>
      </c>
      <c r="C83" s="63" t="s">
        <v>438</v>
      </c>
      <c r="D83" s="82" t="s">
        <v>22</v>
      </c>
      <c r="E83" s="64" t="s">
        <v>255</v>
      </c>
      <c r="F83" s="199" t="s">
        <v>397</v>
      </c>
      <c r="G83" s="198" t="s">
        <v>398</v>
      </c>
      <c r="H83" s="67"/>
      <c r="I83" s="66"/>
      <c r="J83" s="194"/>
      <c r="K83" s="63" t="s">
        <v>612</v>
      </c>
      <c r="M83" s="84"/>
    </row>
    <row r="84" spans="1:13" s="19" customFormat="1" ht="19" x14ac:dyDescent="0.25">
      <c r="A84" s="84">
        <v>83</v>
      </c>
      <c r="B84" s="84" t="s">
        <v>558</v>
      </c>
      <c r="C84" s="63" t="s">
        <v>438</v>
      </c>
      <c r="D84" s="82" t="s">
        <v>22</v>
      </c>
      <c r="E84" s="64" t="s">
        <v>255</v>
      </c>
      <c r="F84" s="199" t="s">
        <v>399</v>
      </c>
      <c r="G84" s="198" t="s">
        <v>276</v>
      </c>
      <c r="H84" s="67"/>
      <c r="I84" s="66"/>
      <c r="J84" s="194"/>
      <c r="K84" s="63" t="s">
        <v>612</v>
      </c>
      <c r="M84" s="84"/>
    </row>
    <row r="85" spans="1:13" s="19" customFormat="1" ht="19" x14ac:dyDescent="0.25">
      <c r="A85" s="84">
        <v>84</v>
      </c>
      <c r="B85" s="84" t="s">
        <v>558</v>
      </c>
      <c r="C85" s="63" t="s">
        <v>438</v>
      </c>
      <c r="D85" s="82" t="s">
        <v>22</v>
      </c>
      <c r="E85" s="64" t="s">
        <v>255</v>
      </c>
      <c r="F85" s="199" t="s">
        <v>400</v>
      </c>
      <c r="G85" s="198" t="s">
        <v>401</v>
      </c>
      <c r="H85" s="67"/>
      <c r="I85" s="66"/>
      <c r="J85" s="194"/>
      <c r="K85" s="63"/>
      <c r="M85" s="84"/>
    </row>
    <row r="86" spans="1:13" s="19" customFormat="1" ht="19" x14ac:dyDescent="0.25">
      <c r="A86" s="84">
        <v>85</v>
      </c>
      <c r="B86" s="84" t="s">
        <v>558</v>
      </c>
      <c r="C86" s="63" t="s">
        <v>438</v>
      </c>
      <c r="D86" s="82" t="s">
        <v>22</v>
      </c>
      <c r="E86" s="64" t="s">
        <v>255</v>
      </c>
      <c r="F86" s="199" t="s">
        <v>203</v>
      </c>
      <c r="G86" s="198" t="s">
        <v>402</v>
      </c>
      <c r="H86" s="67"/>
      <c r="I86" s="66"/>
      <c r="J86" s="194"/>
      <c r="K86" s="63" t="s">
        <v>612</v>
      </c>
      <c r="M86" s="84"/>
    </row>
    <row r="87" spans="1:13" s="19" customFormat="1" ht="19" x14ac:dyDescent="0.25">
      <c r="A87" s="84">
        <v>86</v>
      </c>
      <c r="B87" s="84" t="s">
        <v>558</v>
      </c>
      <c r="C87" s="63" t="s">
        <v>438</v>
      </c>
      <c r="D87" s="82" t="s">
        <v>22</v>
      </c>
      <c r="E87" s="64" t="s">
        <v>255</v>
      </c>
      <c r="F87" s="199" t="s">
        <v>403</v>
      </c>
      <c r="G87" s="198" t="s">
        <v>404</v>
      </c>
      <c r="H87" s="67"/>
      <c r="I87" s="66"/>
      <c r="J87" s="194"/>
      <c r="K87" s="63" t="s">
        <v>612</v>
      </c>
      <c r="M87" s="84"/>
    </row>
    <row r="88" spans="1:13" s="19" customFormat="1" ht="19" x14ac:dyDescent="0.25">
      <c r="A88" s="84">
        <v>87</v>
      </c>
      <c r="B88" s="84" t="s">
        <v>558</v>
      </c>
      <c r="C88" s="63" t="s">
        <v>438</v>
      </c>
      <c r="D88" s="82" t="s">
        <v>22</v>
      </c>
      <c r="E88" s="64" t="s">
        <v>255</v>
      </c>
      <c r="F88" s="199" t="s">
        <v>405</v>
      </c>
      <c r="G88" s="198" t="s">
        <v>406</v>
      </c>
      <c r="H88" s="67"/>
      <c r="I88" s="66"/>
      <c r="J88" s="194"/>
      <c r="K88" s="63" t="s">
        <v>612</v>
      </c>
      <c r="M88" s="84"/>
    </row>
    <row r="89" spans="1:13" s="19" customFormat="1" ht="19" x14ac:dyDescent="0.25">
      <c r="A89" s="84">
        <v>88</v>
      </c>
      <c r="B89" s="84" t="s">
        <v>558</v>
      </c>
      <c r="C89" s="63" t="s">
        <v>438</v>
      </c>
      <c r="D89" s="82" t="s">
        <v>22</v>
      </c>
      <c r="E89" s="64" t="s">
        <v>255</v>
      </c>
      <c r="F89" s="199" t="s">
        <v>449</v>
      </c>
      <c r="G89" s="198" t="s">
        <v>278</v>
      </c>
      <c r="H89" s="67"/>
      <c r="I89" s="66"/>
      <c r="J89" s="194" t="s">
        <v>542</v>
      </c>
      <c r="K89" s="63" t="s">
        <v>612</v>
      </c>
      <c r="M89" s="84"/>
    </row>
    <row r="90" spans="1:13" s="19" customFormat="1" ht="19" x14ac:dyDescent="0.25">
      <c r="A90" s="84">
        <v>89</v>
      </c>
      <c r="B90" s="84" t="s">
        <v>558</v>
      </c>
      <c r="C90" s="63" t="s">
        <v>438</v>
      </c>
      <c r="D90" s="82" t="s">
        <v>22</v>
      </c>
      <c r="E90" s="64" t="s">
        <v>255</v>
      </c>
      <c r="F90" s="198" t="s">
        <v>451</v>
      </c>
      <c r="G90" s="198" t="s">
        <v>450</v>
      </c>
      <c r="H90" s="67"/>
      <c r="I90" s="66"/>
      <c r="J90" s="194" t="s">
        <v>543</v>
      </c>
      <c r="K90" s="63" t="s">
        <v>612</v>
      </c>
      <c r="M90" s="84"/>
    </row>
    <row r="91" spans="1:13" s="19" customFormat="1" ht="19" x14ac:dyDescent="0.25">
      <c r="A91" s="84">
        <v>90</v>
      </c>
      <c r="B91" s="84" t="s">
        <v>558</v>
      </c>
      <c r="C91" s="63" t="s">
        <v>438</v>
      </c>
      <c r="D91" s="82" t="s">
        <v>22</v>
      </c>
      <c r="E91" s="64" t="s">
        <v>255</v>
      </c>
      <c r="F91" s="199" t="s">
        <v>657</v>
      </c>
      <c r="G91" s="198" t="s">
        <v>269</v>
      </c>
      <c r="H91" s="67"/>
      <c r="I91" s="66"/>
      <c r="J91" s="194"/>
      <c r="K91" s="63"/>
      <c r="M91" s="84"/>
    </row>
    <row r="92" spans="1:13" s="19" customFormat="1" ht="19" x14ac:dyDescent="0.25">
      <c r="A92" s="84">
        <v>91</v>
      </c>
      <c r="B92" s="84" t="s">
        <v>558</v>
      </c>
      <c r="C92" s="63" t="s">
        <v>438</v>
      </c>
      <c r="D92" s="82" t="s">
        <v>22</v>
      </c>
      <c r="E92" s="64" t="s">
        <v>255</v>
      </c>
      <c r="F92" s="199" t="s">
        <v>672</v>
      </c>
      <c r="G92" s="198" t="s">
        <v>383</v>
      </c>
      <c r="H92" s="67"/>
      <c r="I92" s="66"/>
      <c r="J92" s="194"/>
      <c r="K92" s="63"/>
      <c r="M92" s="84"/>
    </row>
    <row r="93" spans="1:13" s="19" customFormat="1" ht="19" x14ac:dyDescent="0.25">
      <c r="A93" s="84">
        <v>92</v>
      </c>
      <c r="B93" s="84" t="s">
        <v>558</v>
      </c>
      <c r="C93" s="63" t="s">
        <v>438</v>
      </c>
      <c r="D93" s="82" t="s">
        <v>22</v>
      </c>
      <c r="E93" s="64" t="s">
        <v>255</v>
      </c>
      <c r="F93" s="199" t="s">
        <v>731</v>
      </c>
      <c r="G93" s="198" t="s">
        <v>263</v>
      </c>
      <c r="H93" s="70" t="s">
        <v>732</v>
      </c>
      <c r="I93" s="74" t="s">
        <v>733</v>
      </c>
      <c r="J93" s="194"/>
      <c r="K93" s="63"/>
      <c r="M93" s="84"/>
    </row>
    <row r="94" spans="1:13" s="19" customFormat="1" ht="19" x14ac:dyDescent="0.25">
      <c r="A94" s="84">
        <v>93</v>
      </c>
      <c r="B94" s="84" t="s">
        <v>558</v>
      </c>
      <c r="C94" s="63" t="s">
        <v>439</v>
      </c>
      <c r="D94" s="82" t="s">
        <v>24</v>
      </c>
      <c r="E94" s="64" t="s">
        <v>255</v>
      </c>
      <c r="F94" s="199" t="s">
        <v>407</v>
      </c>
      <c r="G94" s="198" t="s">
        <v>408</v>
      </c>
      <c r="H94" s="67"/>
      <c r="I94" s="66"/>
      <c r="J94" s="194"/>
      <c r="K94" s="63"/>
      <c r="M94" s="84"/>
    </row>
    <row r="95" spans="1:13" s="19" customFormat="1" ht="19" x14ac:dyDescent="0.25">
      <c r="A95" s="84">
        <v>94</v>
      </c>
      <c r="B95" s="84" t="s">
        <v>558</v>
      </c>
      <c r="C95" s="63" t="s">
        <v>439</v>
      </c>
      <c r="D95" s="82" t="s">
        <v>24</v>
      </c>
      <c r="E95" s="64" t="s">
        <v>255</v>
      </c>
      <c r="F95" s="199" t="s">
        <v>409</v>
      </c>
      <c r="G95" s="198" t="s">
        <v>360</v>
      </c>
      <c r="H95" s="67"/>
      <c r="I95" s="66"/>
      <c r="J95" s="194"/>
      <c r="K95" s="63" t="s">
        <v>612</v>
      </c>
      <c r="M95" s="84"/>
    </row>
    <row r="96" spans="1:13" s="19" customFormat="1" ht="19" x14ac:dyDescent="0.25">
      <c r="A96" s="84">
        <v>95</v>
      </c>
      <c r="B96" s="84" t="s">
        <v>558</v>
      </c>
      <c r="C96" s="63" t="s">
        <v>439</v>
      </c>
      <c r="D96" s="82" t="s">
        <v>24</v>
      </c>
      <c r="E96" s="64" t="s">
        <v>255</v>
      </c>
      <c r="F96" s="199" t="s">
        <v>410</v>
      </c>
      <c r="G96" s="198" t="s">
        <v>411</v>
      </c>
      <c r="H96" s="67"/>
      <c r="I96" s="66"/>
      <c r="J96" s="194"/>
      <c r="K96" s="63" t="s">
        <v>612</v>
      </c>
      <c r="M96" s="84"/>
    </row>
    <row r="97" spans="1:13" s="19" customFormat="1" ht="19" x14ac:dyDescent="0.25">
      <c r="A97" s="84">
        <v>96</v>
      </c>
      <c r="B97" s="84" t="s">
        <v>558</v>
      </c>
      <c r="C97" s="63" t="s">
        <v>439</v>
      </c>
      <c r="D97" s="82" t="s">
        <v>24</v>
      </c>
      <c r="E97" s="64" t="s">
        <v>255</v>
      </c>
      <c r="F97" s="199" t="s">
        <v>528</v>
      </c>
      <c r="G97" s="198" t="s">
        <v>529</v>
      </c>
      <c r="H97" s="67"/>
      <c r="I97" s="66"/>
      <c r="J97" s="194"/>
      <c r="K97" s="63" t="s">
        <v>612</v>
      </c>
      <c r="M97" s="84"/>
    </row>
    <row r="98" spans="1:13" s="19" customFormat="1" ht="19" x14ac:dyDescent="0.25">
      <c r="A98" s="84">
        <v>97</v>
      </c>
      <c r="B98" s="84" t="s">
        <v>558</v>
      </c>
      <c r="C98" s="63" t="s">
        <v>439</v>
      </c>
      <c r="D98" s="82" t="s">
        <v>24</v>
      </c>
      <c r="E98" s="64" t="s">
        <v>255</v>
      </c>
      <c r="F98" s="199" t="s">
        <v>547</v>
      </c>
      <c r="G98" s="198" t="s">
        <v>548</v>
      </c>
      <c r="H98" s="67"/>
      <c r="I98" s="66"/>
      <c r="J98" s="194"/>
      <c r="K98" s="63" t="s">
        <v>612</v>
      </c>
      <c r="M98" s="84"/>
    </row>
    <row r="99" spans="1:13" s="19" customFormat="1" ht="19" x14ac:dyDescent="0.25">
      <c r="A99" s="84">
        <v>98</v>
      </c>
      <c r="B99" s="84" t="s">
        <v>558</v>
      </c>
      <c r="C99" s="63" t="s">
        <v>439</v>
      </c>
      <c r="D99" s="82" t="s">
        <v>24</v>
      </c>
      <c r="E99" s="64" t="s">
        <v>255</v>
      </c>
      <c r="F99" s="199" t="s">
        <v>549</v>
      </c>
      <c r="G99" s="198" t="s">
        <v>282</v>
      </c>
      <c r="H99" s="67"/>
      <c r="I99" s="66"/>
      <c r="J99" s="194"/>
      <c r="K99" s="63" t="s">
        <v>612</v>
      </c>
      <c r="M99" s="84"/>
    </row>
    <row r="100" spans="1:13" s="19" customFormat="1" ht="19" x14ac:dyDescent="0.25">
      <c r="A100" s="84">
        <v>99</v>
      </c>
      <c r="B100" s="84" t="s">
        <v>558</v>
      </c>
      <c r="C100" s="63" t="s">
        <v>439</v>
      </c>
      <c r="D100" s="82" t="s">
        <v>24</v>
      </c>
      <c r="E100" s="64" t="s">
        <v>255</v>
      </c>
      <c r="F100" s="199" t="s">
        <v>550</v>
      </c>
      <c r="G100" s="198" t="s">
        <v>551</v>
      </c>
      <c r="H100" s="67"/>
      <c r="I100" s="66"/>
      <c r="J100" s="194"/>
      <c r="K100" s="63" t="s">
        <v>612</v>
      </c>
      <c r="M100" s="84"/>
    </row>
    <row r="101" spans="1:13" s="19" customFormat="1" ht="19" x14ac:dyDescent="0.25">
      <c r="A101" s="84">
        <v>100</v>
      </c>
      <c r="B101" s="84" t="s">
        <v>558</v>
      </c>
      <c r="C101" s="63" t="s">
        <v>439</v>
      </c>
      <c r="D101" s="82" t="s">
        <v>24</v>
      </c>
      <c r="E101" s="64" t="s">
        <v>255</v>
      </c>
      <c r="F101" s="199" t="s">
        <v>610</v>
      </c>
      <c r="G101" s="198" t="s">
        <v>282</v>
      </c>
      <c r="H101" s="67"/>
      <c r="I101" s="66"/>
      <c r="J101" s="194"/>
      <c r="K101" s="63" t="s">
        <v>612</v>
      </c>
      <c r="M101" s="84"/>
    </row>
    <row r="102" spans="1:13" s="19" customFormat="1" ht="19" x14ac:dyDescent="0.25">
      <c r="A102" s="84">
        <v>101</v>
      </c>
      <c r="B102" s="84" t="s">
        <v>558</v>
      </c>
      <c r="C102" s="63" t="s">
        <v>439</v>
      </c>
      <c r="D102" s="82" t="s">
        <v>24</v>
      </c>
      <c r="E102" s="64" t="s">
        <v>255</v>
      </c>
      <c r="F102" s="199" t="s">
        <v>611</v>
      </c>
      <c r="G102" s="198" t="s">
        <v>267</v>
      </c>
      <c r="H102" s="67"/>
      <c r="I102" s="66"/>
      <c r="J102" s="194"/>
      <c r="K102" s="63" t="s">
        <v>612</v>
      </c>
      <c r="M102" s="84"/>
    </row>
    <row r="103" spans="1:13" s="19" customFormat="1" ht="19" x14ac:dyDescent="0.25">
      <c r="A103" s="84">
        <v>102</v>
      </c>
      <c r="B103" s="84" t="s">
        <v>558</v>
      </c>
      <c r="C103" s="63" t="s">
        <v>439</v>
      </c>
      <c r="D103" s="82" t="s">
        <v>24</v>
      </c>
      <c r="E103" s="64" t="s">
        <v>255</v>
      </c>
      <c r="F103" s="199" t="s">
        <v>528</v>
      </c>
      <c r="G103" s="198" t="s">
        <v>529</v>
      </c>
      <c r="H103" s="67"/>
      <c r="I103" s="66"/>
      <c r="J103" s="194"/>
      <c r="K103" s="63"/>
      <c r="M103" s="84"/>
    </row>
    <row r="104" spans="1:13" s="19" customFormat="1" ht="19" x14ac:dyDescent="0.25">
      <c r="A104" s="84">
        <v>103</v>
      </c>
      <c r="B104" s="84" t="s">
        <v>558</v>
      </c>
      <c r="C104" s="63" t="s">
        <v>439</v>
      </c>
      <c r="D104" s="82" t="s">
        <v>24</v>
      </c>
      <c r="E104" s="64" t="s">
        <v>255</v>
      </c>
      <c r="F104" s="199" t="s">
        <v>679</v>
      </c>
      <c r="G104" s="198" t="s">
        <v>680</v>
      </c>
      <c r="H104" s="67"/>
      <c r="I104" s="66"/>
      <c r="J104" s="194"/>
      <c r="K104" s="63"/>
      <c r="M104" s="84"/>
    </row>
    <row r="105" spans="1:13" s="19" customFormat="1" ht="19" x14ac:dyDescent="0.25">
      <c r="A105" s="84">
        <v>104</v>
      </c>
      <c r="B105" s="84" t="s">
        <v>558</v>
      </c>
      <c r="C105" s="63" t="s">
        <v>437</v>
      </c>
      <c r="D105" s="82" t="s">
        <v>25</v>
      </c>
      <c r="E105" s="64" t="s">
        <v>255</v>
      </c>
      <c r="F105" s="199" t="s">
        <v>412</v>
      </c>
      <c r="G105" s="198" t="s">
        <v>258</v>
      </c>
      <c r="H105" s="67"/>
      <c r="I105" s="66"/>
      <c r="J105" s="194"/>
      <c r="K105" s="63" t="s">
        <v>612</v>
      </c>
      <c r="M105" s="84"/>
    </row>
    <row r="106" spans="1:13" s="19" customFormat="1" ht="19" x14ac:dyDescent="0.25">
      <c r="A106" s="84">
        <v>105</v>
      </c>
      <c r="B106" s="84" t="s">
        <v>558</v>
      </c>
      <c r="C106" s="63" t="s">
        <v>437</v>
      </c>
      <c r="D106" s="82" t="s">
        <v>27</v>
      </c>
      <c r="E106" s="64" t="s">
        <v>255</v>
      </c>
      <c r="F106" s="199" t="s">
        <v>428</v>
      </c>
      <c r="G106" s="198" t="s">
        <v>383</v>
      </c>
      <c r="H106" s="67"/>
      <c r="I106" s="66"/>
      <c r="J106" s="194"/>
      <c r="K106" s="63"/>
      <c r="M106" s="84"/>
    </row>
    <row r="107" spans="1:13" s="19" customFormat="1" ht="19" x14ac:dyDescent="0.25">
      <c r="A107" s="84">
        <v>106</v>
      </c>
      <c r="B107" s="84" t="s">
        <v>558</v>
      </c>
      <c r="C107" s="63" t="s">
        <v>437</v>
      </c>
      <c r="D107" s="82" t="s">
        <v>28</v>
      </c>
      <c r="E107" s="64" t="s">
        <v>255</v>
      </c>
      <c r="F107" s="199" t="s">
        <v>413</v>
      </c>
      <c r="G107" s="198" t="s">
        <v>414</v>
      </c>
      <c r="H107" s="67"/>
      <c r="I107" s="66"/>
      <c r="J107" s="194"/>
      <c r="K107" s="63" t="s">
        <v>612</v>
      </c>
      <c r="M107" s="84"/>
    </row>
    <row r="108" spans="1:13" s="19" customFormat="1" ht="19" x14ac:dyDescent="0.25">
      <c r="A108" s="84">
        <v>107</v>
      </c>
      <c r="B108" s="84" t="s">
        <v>558</v>
      </c>
      <c r="C108" s="63" t="s">
        <v>437</v>
      </c>
      <c r="D108" s="82" t="s">
        <v>28</v>
      </c>
      <c r="E108" s="64" t="s">
        <v>255</v>
      </c>
      <c r="F108" s="199" t="s">
        <v>658</v>
      </c>
      <c r="G108" s="198" t="s">
        <v>537</v>
      </c>
      <c r="H108" s="67"/>
      <c r="I108" s="66"/>
      <c r="J108" s="194"/>
      <c r="K108" s="63"/>
      <c r="M108" s="84"/>
    </row>
    <row r="109" spans="1:13" s="19" customFormat="1" ht="19" x14ac:dyDescent="0.25">
      <c r="A109" s="84">
        <v>108</v>
      </c>
      <c r="B109" s="84" t="s">
        <v>558</v>
      </c>
      <c r="C109" s="63" t="s">
        <v>437</v>
      </c>
      <c r="D109" s="82" t="s">
        <v>28</v>
      </c>
      <c r="E109" s="64" t="s">
        <v>255</v>
      </c>
      <c r="F109" s="199" t="s">
        <v>659</v>
      </c>
      <c r="G109" s="198" t="s">
        <v>208</v>
      </c>
      <c r="H109" s="67"/>
      <c r="I109" s="66"/>
      <c r="J109" s="194"/>
      <c r="K109" s="63"/>
      <c r="M109" s="84"/>
    </row>
    <row r="110" spans="1:13" s="19" customFormat="1" ht="19" x14ac:dyDescent="0.25">
      <c r="A110" s="84">
        <v>109</v>
      </c>
      <c r="B110" s="84" t="s">
        <v>558</v>
      </c>
      <c r="C110" s="63" t="s">
        <v>437</v>
      </c>
      <c r="D110" s="82" t="s">
        <v>28</v>
      </c>
      <c r="E110" s="64" t="s">
        <v>255</v>
      </c>
      <c r="F110" s="199" t="s">
        <v>660</v>
      </c>
      <c r="G110" s="198" t="s">
        <v>602</v>
      </c>
      <c r="H110" s="67"/>
      <c r="I110" s="66"/>
      <c r="J110" s="194"/>
      <c r="K110" s="63"/>
      <c r="M110" s="84"/>
    </row>
    <row r="111" spans="1:13" s="19" customFormat="1" ht="19" x14ac:dyDescent="0.25">
      <c r="A111" s="84">
        <v>110</v>
      </c>
      <c r="B111" s="84" t="s">
        <v>558</v>
      </c>
      <c r="C111" s="63" t="s">
        <v>437</v>
      </c>
      <c r="D111" s="82" t="s">
        <v>28</v>
      </c>
      <c r="E111" s="64" t="s">
        <v>255</v>
      </c>
      <c r="F111" s="199" t="s">
        <v>661</v>
      </c>
      <c r="G111" s="198" t="s">
        <v>662</v>
      </c>
      <c r="H111" s="67"/>
      <c r="I111" s="66"/>
      <c r="J111" s="194"/>
      <c r="K111" s="63"/>
      <c r="M111" s="84"/>
    </row>
    <row r="112" spans="1:13" s="19" customFormat="1" ht="19" x14ac:dyDescent="0.25">
      <c r="A112" s="84">
        <v>111</v>
      </c>
      <c r="B112" s="84" t="s">
        <v>558</v>
      </c>
      <c r="C112" s="63" t="s">
        <v>437</v>
      </c>
      <c r="D112" s="82" t="s">
        <v>28</v>
      </c>
      <c r="E112" s="64" t="s">
        <v>255</v>
      </c>
      <c r="F112" s="199" t="s">
        <v>663</v>
      </c>
      <c r="G112" s="198" t="s">
        <v>187</v>
      </c>
      <c r="H112" s="67"/>
      <c r="I112" s="66"/>
      <c r="J112" s="194"/>
      <c r="K112" s="63"/>
      <c r="M112" s="84"/>
    </row>
    <row r="113" spans="1:13" s="19" customFormat="1" ht="19" x14ac:dyDescent="0.25">
      <c r="A113" s="84">
        <v>112</v>
      </c>
      <c r="B113" s="84" t="s">
        <v>557</v>
      </c>
      <c r="C113" s="63" t="s">
        <v>440</v>
      </c>
      <c r="D113" s="82" t="s">
        <v>32</v>
      </c>
      <c r="E113" s="64" t="s">
        <v>255</v>
      </c>
      <c r="F113" s="199" t="s">
        <v>364</v>
      </c>
      <c r="G113" s="198" t="s">
        <v>365</v>
      </c>
      <c r="H113" s="67"/>
      <c r="I113" s="66"/>
      <c r="J113" s="194"/>
      <c r="K113" s="63" t="s">
        <v>612</v>
      </c>
      <c r="M113" s="84"/>
    </row>
    <row r="114" spans="1:13" s="19" customFormat="1" ht="19" x14ac:dyDescent="0.25">
      <c r="A114" s="84">
        <v>113</v>
      </c>
      <c r="B114" s="84" t="s">
        <v>558</v>
      </c>
      <c r="C114" s="63" t="s">
        <v>440</v>
      </c>
      <c r="D114" s="82" t="s">
        <v>32</v>
      </c>
      <c r="E114" s="64" t="s">
        <v>255</v>
      </c>
      <c r="F114" s="199" t="s">
        <v>366</v>
      </c>
      <c r="G114" s="198" t="s">
        <v>293</v>
      </c>
      <c r="H114" s="67"/>
      <c r="I114" s="66"/>
      <c r="J114" s="194"/>
      <c r="K114" s="63" t="s">
        <v>612</v>
      </c>
      <c r="M114" s="84"/>
    </row>
    <row r="115" spans="1:13" ht="19" x14ac:dyDescent="0.25">
      <c r="A115" s="84">
        <v>114</v>
      </c>
      <c r="B115" s="84" t="s">
        <v>558</v>
      </c>
      <c r="C115" s="63" t="s">
        <v>440</v>
      </c>
      <c r="D115" s="82" t="s">
        <v>32</v>
      </c>
      <c r="E115" s="64" t="s">
        <v>255</v>
      </c>
      <c r="F115" s="198" t="s">
        <v>366</v>
      </c>
      <c r="G115" s="198" t="s">
        <v>367</v>
      </c>
      <c r="H115" s="67"/>
      <c r="I115" s="66"/>
      <c r="J115" s="194"/>
      <c r="K115" s="63" t="s">
        <v>612</v>
      </c>
    </row>
    <row r="116" spans="1:13" ht="19" x14ac:dyDescent="0.25">
      <c r="A116" s="84">
        <v>115</v>
      </c>
      <c r="B116" s="84" t="s">
        <v>558</v>
      </c>
      <c r="C116" s="63" t="s">
        <v>440</v>
      </c>
      <c r="D116" s="82" t="s">
        <v>32</v>
      </c>
      <c r="E116" s="64" t="s">
        <v>255</v>
      </c>
      <c r="F116" s="198" t="s">
        <v>368</v>
      </c>
      <c r="G116" s="198" t="s">
        <v>369</v>
      </c>
      <c r="H116" s="67"/>
      <c r="I116" s="66"/>
      <c r="J116" s="194"/>
      <c r="K116" s="63" t="s">
        <v>612</v>
      </c>
    </row>
    <row r="117" spans="1:13" ht="19" x14ac:dyDescent="0.25">
      <c r="A117" s="84">
        <v>116</v>
      </c>
      <c r="B117" s="84" t="s">
        <v>558</v>
      </c>
      <c r="C117" s="63" t="s">
        <v>437</v>
      </c>
      <c r="D117" s="82" t="s">
        <v>34</v>
      </c>
      <c r="E117" s="64" t="s">
        <v>255</v>
      </c>
      <c r="F117" s="198" t="s">
        <v>262</v>
      </c>
      <c r="G117" s="198" t="s">
        <v>261</v>
      </c>
      <c r="H117" s="70" t="s">
        <v>0</v>
      </c>
      <c r="I117" s="66"/>
      <c r="J117" s="194"/>
      <c r="K117" s="63" t="s">
        <v>612</v>
      </c>
    </row>
    <row r="118" spans="1:13" ht="19" x14ac:dyDescent="0.25">
      <c r="A118" s="84">
        <v>117</v>
      </c>
      <c r="B118" s="84" t="s">
        <v>558</v>
      </c>
      <c r="C118" s="63" t="s">
        <v>437</v>
      </c>
      <c r="D118" s="82" t="s">
        <v>34</v>
      </c>
      <c r="E118" s="64" t="s">
        <v>255</v>
      </c>
      <c r="F118" s="198" t="s">
        <v>260</v>
      </c>
      <c r="G118" s="198" t="s">
        <v>259</v>
      </c>
      <c r="H118" s="67"/>
      <c r="I118" s="66"/>
      <c r="J118" s="194"/>
    </row>
    <row r="119" spans="1:13" ht="19" x14ac:dyDescent="0.25">
      <c r="A119" s="84">
        <v>118</v>
      </c>
      <c r="B119" s="84" t="s">
        <v>558</v>
      </c>
      <c r="C119" s="63" t="s">
        <v>437</v>
      </c>
      <c r="D119" s="82" t="s">
        <v>34</v>
      </c>
      <c r="E119" s="64" t="s">
        <v>255</v>
      </c>
      <c r="F119" s="198" t="s">
        <v>264</v>
      </c>
      <c r="G119" s="198" t="s">
        <v>263</v>
      </c>
      <c r="H119" s="67"/>
      <c r="I119" s="66"/>
      <c r="J119" s="194"/>
      <c r="K119" s="63" t="s">
        <v>612</v>
      </c>
    </row>
    <row r="120" spans="1:13" s="19" customFormat="1" ht="19" x14ac:dyDescent="0.25">
      <c r="A120" s="84">
        <v>119</v>
      </c>
      <c r="B120" s="84" t="s">
        <v>558</v>
      </c>
      <c r="C120" s="63" t="s">
        <v>437</v>
      </c>
      <c r="D120" s="82" t="s">
        <v>34</v>
      </c>
      <c r="E120" s="64" t="s">
        <v>255</v>
      </c>
      <c r="F120" s="199" t="s">
        <v>266</v>
      </c>
      <c r="G120" s="198" t="s">
        <v>265</v>
      </c>
      <c r="H120" s="67"/>
      <c r="I120" s="66"/>
      <c r="J120" s="194"/>
      <c r="K120" s="63" t="s">
        <v>612</v>
      </c>
      <c r="M120" s="84"/>
    </row>
    <row r="121" spans="1:13" s="19" customFormat="1" ht="19" x14ac:dyDescent="0.25">
      <c r="A121" s="84">
        <v>120</v>
      </c>
      <c r="B121" s="84" t="s">
        <v>558</v>
      </c>
      <c r="C121" s="63" t="s">
        <v>437</v>
      </c>
      <c r="D121" s="82" t="s">
        <v>34</v>
      </c>
      <c r="E121" s="64" t="s">
        <v>255</v>
      </c>
      <c r="F121" s="199" t="s">
        <v>268</v>
      </c>
      <c r="G121" s="198" t="s">
        <v>267</v>
      </c>
      <c r="H121" s="67"/>
      <c r="I121" s="66"/>
      <c r="J121" s="194"/>
      <c r="K121" s="63" t="s">
        <v>612</v>
      </c>
      <c r="M121" s="84"/>
    </row>
    <row r="122" spans="1:13" s="19" customFormat="1" ht="19" x14ac:dyDescent="0.25">
      <c r="A122" s="84">
        <v>121</v>
      </c>
      <c r="B122" s="84" t="s">
        <v>558</v>
      </c>
      <c r="C122" s="63" t="s">
        <v>437</v>
      </c>
      <c r="D122" s="82" t="s">
        <v>34</v>
      </c>
      <c r="E122" s="64" t="s">
        <v>255</v>
      </c>
      <c r="F122" s="199" t="s">
        <v>415</v>
      </c>
      <c r="G122" s="198" t="s">
        <v>416</v>
      </c>
      <c r="H122" s="67"/>
      <c r="I122" s="66"/>
      <c r="J122" s="194"/>
      <c r="K122" s="63" t="s">
        <v>612</v>
      </c>
      <c r="M122" s="84"/>
    </row>
    <row r="123" spans="1:13" s="19" customFormat="1" ht="19" x14ac:dyDescent="0.25">
      <c r="A123" s="84">
        <v>122</v>
      </c>
      <c r="B123" s="84" t="s">
        <v>558</v>
      </c>
      <c r="C123" s="63" t="s">
        <v>437</v>
      </c>
      <c r="D123" s="82" t="s">
        <v>34</v>
      </c>
      <c r="E123" s="64" t="s">
        <v>255</v>
      </c>
      <c r="F123" s="199" t="s">
        <v>260</v>
      </c>
      <c r="G123" s="198" t="s">
        <v>310</v>
      </c>
      <c r="H123" s="70" t="s">
        <v>777</v>
      </c>
      <c r="I123" s="74" t="s">
        <v>778</v>
      </c>
      <c r="J123" s="194"/>
      <c r="K123" s="63"/>
      <c r="M123" s="84"/>
    </row>
    <row r="124" spans="1:13" s="19" customFormat="1" ht="19" x14ac:dyDescent="0.25">
      <c r="A124" s="84">
        <v>123</v>
      </c>
      <c r="B124" s="84" t="s">
        <v>558</v>
      </c>
      <c r="C124" s="63" t="s">
        <v>437</v>
      </c>
      <c r="D124" s="82" t="s">
        <v>35</v>
      </c>
      <c r="E124" s="64" t="s">
        <v>255</v>
      </c>
      <c r="F124" s="199" t="s">
        <v>606</v>
      </c>
      <c r="G124" s="198" t="s">
        <v>607</v>
      </c>
      <c r="H124" s="67"/>
      <c r="I124" s="66"/>
      <c r="J124" s="194"/>
      <c r="K124" s="63" t="s">
        <v>612</v>
      </c>
      <c r="M124" s="84"/>
    </row>
    <row r="125" spans="1:13" s="19" customFormat="1" ht="19" x14ac:dyDescent="0.25">
      <c r="A125" s="84">
        <v>124</v>
      </c>
      <c r="B125" s="84" t="s">
        <v>558</v>
      </c>
      <c r="C125" s="63" t="s">
        <v>437</v>
      </c>
      <c r="D125" s="82" t="s">
        <v>35</v>
      </c>
      <c r="E125" s="64" t="s">
        <v>255</v>
      </c>
      <c r="F125" s="199" t="s">
        <v>663</v>
      </c>
      <c r="G125" s="198" t="s">
        <v>379</v>
      </c>
      <c r="H125" s="67"/>
      <c r="I125" s="66"/>
      <c r="J125" s="194"/>
      <c r="K125" s="63"/>
      <c r="M125" s="84"/>
    </row>
    <row r="126" spans="1:13" s="19" customFormat="1" ht="19" x14ac:dyDescent="0.25">
      <c r="A126" s="84">
        <v>125</v>
      </c>
      <c r="B126" s="84" t="s">
        <v>558</v>
      </c>
      <c r="C126" s="63" t="s">
        <v>437</v>
      </c>
      <c r="D126" s="82" t="s">
        <v>36</v>
      </c>
      <c r="E126" s="64" t="s">
        <v>255</v>
      </c>
      <c r="F126" s="199" t="s">
        <v>417</v>
      </c>
      <c r="G126" s="198" t="s">
        <v>418</v>
      </c>
      <c r="H126" s="67"/>
      <c r="I126" s="66"/>
      <c r="J126" s="194"/>
      <c r="K126" s="63" t="s">
        <v>612</v>
      </c>
      <c r="M126" s="84"/>
    </row>
    <row r="127" spans="1:13" ht="19" x14ac:dyDescent="0.25">
      <c r="A127" s="84">
        <v>126</v>
      </c>
      <c r="B127" s="84" t="s">
        <v>558</v>
      </c>
      <c r="C127" s="63" t="s">
        <v>437</v>
      </c>
      <c r="D127" s="82" t="s">
        <v>36</v>
      </c>
      <c r="E127" s="64" t="s">
        <v>255</v>
      </c>
      <c r="F127" s="199" t="s">
        <v>419</v>
      </c>
      <c r="G127" s="198" t="s">
        <v>420</v>
      </c>
      <c r="H127" s="67"/>
      <c r="I127" s="66"/>
      <c r="J127" s="194"/>
      <c r="K127" s="63" t="s">
        <v>612</v>
      </c>
    </row>
    <row r="128" spans="1:13" ht="19" x14ac:dyDescent="0.25">
      <c r="A128" s="84">
        <v>127</v>
      </c>
      <c r="B128" s="84" t="s">
        <v>558</v>
      </c>
      <c r="C128" s="63" t="s">
        <v>437</v>
      </c>
      <c r="D128" s="82" t="s">
        <v>36</v>
      </c>
      <c r="E128" s="64" t="s">
        <v>255</v>
      </c>
      <c r="F128" s="199" t="s">
        <v>374</v>
      </c>
      <c r="G128" s="198" t="s">
        <v>284</v>
      </c>
      <c r="H128" s="67"/>
      <c r="I128" s="66"/>
      <c r="J128" s="194"/>
      <c r="K128" s="63" t="s">
        <v>612</v>
      </c>
    </row>
    <row r="129" spans="1:13" ht="19" x14ac:dyDescent="0.25">
      <c r="A129" s="84">
        <v>128</v>
      </c>
      <c r="B129" s="84" t="s">
        <v>557</v>
      </c>
      <c r="C129" s="63" t="s">
        <v>437</v>
      </c>
      <c r="D129" s="82" t="s">
        <v>36</v>
      </c>
      <c r="E129" s="64" t="s">
        <v>255</v>
      </c>
      <c r="F129" s="199" t="s">
        <v>375</v>
      </c>
      <c r="G129" s="198" t="s">
        <v>376</v>
      </c>
      <c r="H129" s="67"/>
      <c r="I129" s="66"/>
      <c r="J129" s="194"/>
      <c r="K129" s="63" t="s">
        <v>612</v>
      </c>
    </row>
    <row r="130" spans="1:13" s="19" customFormat="1" ht="19" x14ac:dyDescent="0.25">
      <c r="A130" s="84">
        <v>129</v>
      </c>
      <c r="B130" s="84" t="s">
        <v>558</v>
      </c>
      <c r="C130" s="63" t="s">
        <v>437</v>
      </c>
      <c r="D130" s="82" t="s">
        <v>36</v>
      </c>
      <c r="E130" s="64" t="s">
        <v>255</v>
      </c>
      <c r="F130" s="199" t="s">
        <v>664</v>
      </c>
      <c r="G130" s="198" t="s">
        <v>665</v>
      </c>
      <c r="H130" s="67"/>
      <c r="I130" s="66"/>
      <c r="J130" s="194"/>
      <c r="K130" s="63"/>
      <c r="M130" s="84"/>
    </row>
    <row r="131" spans="1:13" s="19" customFormat="1" ht="19" x14ac:dyDescent="0.25">
      <c r="A131" s="84">
        <v>130</v>
      </c>
      <c r="B131" s="84" t="s">
        <v>558</v>
      </c>
      <c r="C131" s="63" t="s">
        <v>437</v>
      </c>
      <c r="D131" s="82" t="s">
        <v>36</v>
      </c>
      <c r="E131" s="64" t="s">
        <v>255</v>
      </c>
      <c r="F131" s="199" t="s">
        <v>753</v>
      </c>
      <c r="G131" s="198" t="s">
        <v>662</v>
      </c>
      <c r="H131" s="70" t="s">
        <v>754</v>
      </c>
      <c r="I131" s="74" t="s">
        <v>755</v>
      </c>
      <c r="J131" s="194"/>
      <c r="K131" s="63"/>
      <c r="M131" s="84"/>
    </row>
    <row r="132" spans="1:13" ht="19" x14ac:dyDescent="0.25">
      <c r="A132" s="84">
        <v>131</v>
      </c>
      <c r="B132" s="84" t="s">
        <v>558</v>
      </c>
      <c r="C132" s="63" t="s">
        <v>440</v>
      </c>
      <c r="D132" s="82" t="s">
        <v>38</v>
      </c>
      <c r="E132" s="64" t="s">
        <v>255</v>
      </c>
      <c r="F132" s="199" t="s">
        <v>257</v>
      </c>
      <c r="G132" s="198" t="s">
        <v>256</v>
      </c>
      <c r="H132" s="78"/>
      <c r="I132" s="66"/>
      <c r="J132" s="194"/>
      <c r="K132" s="63" t="s">
        <v>612</v>
      </c>
    </row>
    <row r="133" spans="1:13" ht="19" x14ac:dyDescent="0.25">
      <c r="A133" s="84">
        <v>132</v>
      </c>
      <c r="B133" s="84" t="s">
        <v>558</v>
      </c>
      <c r="C133" s="63" t="s">
        <v>440</v>
      </c>
      <c r="D133" s="82" t="s">
        <v>38</v>
      </c>
      <c r="E133" s="64" t="s">
        <v>255</v>
      </c>
      <c r="F133" s="199" t="s">
        <v>187</v>
      </c>
      <c r="G133" s="198" t="s">
        <v>223</v>
      </c>
      <c r="H133" s="70" t="s">
        <v>119</v>
      </c>
      <c r="I133" s="66"/>
      <c r="J133" s="194"/>
      <c r="K133" s="63" t="s">
        <v>612</v>
      </c>
    </row>
    <row r="134" spans="1:13" ht="19" x14ac:dyDescent="0.25">
      <c r="A134" s="84">
        <v>133</v>
      </c>
      <c r="B134" s="84" t="s">
        <v>558</v>
      </c>
      <c r="C134" s="63" t="s">
        <v>437</v>
      </c>
      <c r="D134" s="82" t="s">
        <v>39</v>
      </c>
      <c r="E134" s="64" t="s">
        <v>255</v>
      </c>
      <c r="F134" s="199" t="s">
        <v>381</v>
      </c>
      <c r="G134" s="198" t="s">
        <v>383</v>
      </c>
      <c r="H134" s="67"/>
      <c r="I134" s="66"/>
      <c r="J134" s="194"/>
      <c r="K134" s="63" t="s">
        <v>612</v>
      </c>
    </row>
    <row r="135" spans="1:13" ht="19" x14ac:dyDescent="0.25">
      <c r="A135" s="84">
        <v>134</v>
      </c>
      <c r="B135" s="84" t="s">
        <v>558</v>
      </c>
      <c r="C135" s="63" t="s">
        <v>437</v>
      </c>
      <c r="D135" s="82" t="s">
        <v>39</v>
      </c>
      <c r="E135" s="64" t="s">
        <v>255</v>
      </c>
      <c r="F135" s="199" t="s">
        <v>382</v>
      </c>
      <c r="G135" s="198" t="s">
        <v>384</v>
      </c>
      <c r="H135" s="67"/>
      <c r="I135" s="66"/>
      <c r="J135" s="194"/>
      <c r="K135" s="63" t="s">
        <v>612</v>
      </c>
    </row>
    <row r="136" spans="1:13" s="19" customFormat="1" ht="19" x14ac:dyDescent="0.25">
      <c r="A136" s="84">
        <v>135</v>
      </c>
      <c r="B136" s="84" t="s">
        <v>558</v>
      </c>
      <c r="C136" s="63" t="s">
        <v>437</v>
      </c>
      <c r="D136" s="82" t="s">
        <v>39</v>
      </c>
      <c r="E136" s="64" t="s">
        <v>255</v>
      </c>
      <c r="F136" s="199" t="s">
        <v>378</v>
      </c>
      <c r="G136" s="198" t="s">
        <v>379</v>
      </c>
      <c r="H136" s="67"/>
      <c r="I136" s="66"/>
      <c r="J136" s="194"/>
      <c r="K136" s="63" t="s">
        <v>612</v>
      </c>
      <c r="M136" s="84"/>
    </row>
    <row r="137" spans="1:13" s="19" customFormat="1" ht="19" x14ac:dyDescent="0.25">
      <c r="A137" s="84">
        <v>136</v>
      </c>
      <c r="B137" s="84" t="s">
        <v>558</v>
      </c>
      <c r="C137" s="63" t="s">
        <v>437</v>
      </c>
      <c r="D137" s="82" t="s">
        <v>39</v>
      </c>
      <c r="E137" s="64" t="s">
        <v>255</v>
      </c>
      <c r="F137" s="199" t="s">
        <v>382</v>
      </c>
      <c r="G137" s="198" t="s">
        <v>385</v>
      </c>
      <c r="H137" s="67"/>
      <c r="I137" s="66"/>
      <c r="J137" s="194"/>
      <c r="K137" s="63" t="s">
        <v>612</v>
      </c>
      <c r="M137" s="84"/>
    </row>
    <row r="138" spans="1:13" s="19" customFormat="1" ht="19" x14ac:dyDescent="0.25">
      <c r="A138" s="84">
        <v>137</v>
      </c>
      <c r="B138" s="84" t="s">
        <v>558</v>
      </c>
      <c r="C138" s="63" t="s">
        <v>437</v>
      </c>
      <c r="D138" s="82" t="s">
        <v>39</v>
      </c>
      <c r="E138" s="64" t="s">
        <v>255</v>
      </c>
      <c r="F138" s="199" t="s">
        <v>421</v>
      </c>
      <c r="G138" s="198" t="s">
        <v>422</v>
      </c>
      <c r="H138" s="67"/>
      <c r="I138" s="66"/>
      <c r="J138" s="194"/>
      <c r="K138" s="63" t="s">
        <v>612</v>
      </c>
      <c r="M138" s="84"/>
    </row>
    <row r="139" spans="1:13" s="19" customFormat="1" ht="19" x14ac:dyDescent="0.25">
      <c r="A139" s="84">
        <v>138</v>
      </c>
      <c r="B139" s="84" t="s">
        <v>558</v>
      </c>
      <c r="C139" s="63" t="s">
        <v>437</v>
      </c>
      <c r="D139" s="82" t="s">
        <v>39</v>
      </c>
      <c r="E139" s="64" t="s">
        <v>255</v>
      </c>
      <c r="F139" s="199" t="s">
        <v>666</v>
      </c>
      <c r="G139" s="198" t="s">
        <v>667</v>
      </c>
      <c r="H139" s="67"/>
      <c r="I139" s="66"/>
      <c r="J139" s="194"/>
      <c r="K139" s="63"/>
      <c r="M139" s="84"/>
    </row>
    <row r="140" spans="1:13" s="19" customFormat="1" ht="19" x14ac:dyDescent="0.25">
      <c r="A140" s="84">
        <v>139</v>
      </c>
      <c r="B140" s="84" t="s">
        <v>558</v>
      </c>
      <c r="C140" s="63" t="s">
        <v>437</v>
      </c>
      <c r="D140" s="82" t="s">
        <v>39</v>
      </c>
      <c r="E140" s="64" t="s">
        <v>255</v>
      </c>
      <c r="F140" s="199" t="s">
        <v>668</v>
      </c>
      <c r="G140" s="198" t="s">
        <v>669</v>
      </c>
      <c r="H140" s="67"/>
      <c r="I140" s="66"/>
      <c r="J140" s="194"/>
      <c r="K140" s="63"/>
      <c r="M140" s="84"/>
    </row>
    <row r="141" spans="1:13" s="19" customFormat="1" ht="19" x14ac:dyDescent="0.25">
      <c r="A141" s="84">
        <v>140</v>
      </c>
      <c r="B141" s="84" t="s">
        <v>558</v>
      </c>
      <c r="C141" s="63" t="s">
        <v>437</v>
      </c>
      <c r="D141" s="82" t="s">
        <v>39</v>
      </c>
      <c r="E141" s="64" t="s">
        <v>255</v>
      </c>
      <c r="F141" s="199" t="s">
        <v>674</v>
      </c>
      <c r="G141" s="198" t="s">
        <v>343</v>
      </c>
      <c r="H141" s="67"/>
      <c r="I141" s="66"/>
      <c r="J141" s="194"/>
      <c r="K141" s="63"/>
      <c r="M141" s="84"/>
    </row>
    <row r="142" spans="1:13" s="19" customFormat="1" ht="19" x14ac:dyDescent="0.25">
      <c r="A142" s="84">
        <v>141</v>
      </c>
      <c r="B142" s="84" t="s">
        <v>558</v>
      </c>
      <c r="C142" s="63" t="s">
        <v>439</v>
      </c>
      <c r="D142" s="82" t="s">
        <v>40</v>
      </c>
      <c r="E142" s="64" t="s">
        <v>255</v>
      </c>
      <c r="F142" s="199" t="s">
        <v>386</v>
      </c>
      <c r="G142" s="198" t="s">
        <v>367</v>
      </c>
      <c r="H142" s="70" t="s">
        <v>387</v>
      </c>
      <c r="I142" s="74" t="s">
        <v>635</v>
      </c>
      <c r="J142" s="194"/>
      <c r="K142" s="63"/>
      <c r="M142" s="84"/>
    </row>
    <row r="143" spans="1:13" s="19" customFormat="1" ht="19" x14ac:dyDescent="0.25">
      <c r="A143" s="84">
        <v>142</v>
      </c>
      <c r="B143" s="84" t="s">
        <v>558</v>
      </c>
      <c r="C143" s="63" t="s">
        <v>439</v>
      </c>
      <c r="D143" s="82" t="s">
        <v>40</v>
      </c>
      <c r="E143" s="64" t="s">
        <v>255</v>
      </c>
      <c r="F143" s="199" t="s">
        <v>633</v>
      </c>
      <c r="G143" s="198" t="s">
        <v>308</v>
      </c>
      <c r="H143" s="70" t="s">
        <v>770</v>
      </c>
      <c r="I143" s="74" t="s">
        <v>634</v>
      </c>
      <c r="J143" s="194"/>
      <c r="K143" s="63"/>
      <c r="M143" s="84"/>
    </row>
    <row r="144" spans="1:13" s="19" customFormat="1" ht="19" x14ac:dyDescent="0.25">
      <c r="A144" s="84">
        <v>143</v>
      </c>
      <c r="B144" s="84" t="s">
        <v>558</v>
      </c>
      <c r="C144" s="63" t="s">
        <v>440</v>
      </c>
      <c r="D144" s="82" t="s">
        <v>530</v>
      </c>
      <c r="E144" s="64" t="s">
        <v>255</v>
      </c>
      <c r="F144" s="199" t="s">
        <v>531</v>
      </c>
      <c r="G144" s="198" t="s">
        <v>532</v>
      </c>
      <c r="H144" s="67"/>
      <c r="I144" s="66"/>
      <c r="J144" s="194"/>
      <c r="K144" s="63" t="s">
        <v>612</v>
      </c>
      <c r="M144" s="84"/>
    </row>
    <row r="145" spans="1:13" s="19" customFormat="1" ht="19" x14ac:dyDescent="0.25">
      <c r="A145" s="84">
        <v>144</v>
      </c>
      <c r="B145" s="84" t="s">
        <v>558</v>
      </c>
      <c r="C145" s="63" t="s">
        <v>440</v>
      </c>
      <c r="D145" s="82" t="s">
        <v>530</v>
      </c>
      <c r="E145" s="64" t="s">
        <v>255</v>
      </c>
      <c r="F145" s="199" t="s">
        <v>533</v>
      </c>
      <c r="G145" s="198" t="s">
        <v>344</v>
      </c>
      <c r="H145" s="67"/>
      <c r="I145" s="66"/>
      <c r="J145" s="194"/>
      <c r="K145" s="63" t="s">
        <v>612</v>
      </c>
      <c r="M145" s="84"/>
    </row>
    <row r="146" spans="1:13" s="19" customFormat="1" ht="19" x14ac:dyDescent="0.25">
      <c r="A146" s="84">
        <v>145</v>
      </c>
      <c r="B146" s="84" t="s">
        <v>558</v>
      </c>
      <c r="C146" s="63" t="s">
        <v>440</v>
      </c>
      <c r="D146" s="82" t="s">
        <v>530</v>
      </c>
      <c r="E146" s="64" t="s">
        <v>255</v>
      </c>
      <c r="F146" s="199" t="s">
        <v>391</v>
      </c>
      <c r="G146" s="198" t="s">
        <v>537</v>
      </c>
      <c r="H146" s="67"/>
      <c r="I146" s="66"/>
      <c r="J146" s="194"/>
      <c r="K146" s="63" t="s">
        <v>612</v>
      </c>
      <c r="L146" s="195"/>
      <c r="M146" s="84"/>
    </row>
    <row r="147" spans="1:13" s="19" customFormat="1" ht="19" x14ac:dyDescent="0.25">
      <c r="A147" s="84">
        <v>146</v>
      </c>
      <c r="B147" s="84" t="s">
        <v>558</v>
      </c>
      <c r="C147" s="63" t="s">
        <v>440</v>
      </c>
      <c r="D147" s="82" t="s">
        <v>530</v>
      </c>
      <c r="E147" s="64" t="s">
        <v>255</v>
      </c>
      <c r="F147" s="199" t="s">
        <v>392</v>
      </c>
      <c r="G147" s="198" t="s">
        <v>305</v>
      </c>
      <c r="H147" s="67"/>
      <c r="I147" s="66"/>
      <c r="J147" s="194"/>
      <c r="K147" s="63" t="s">
        <v>612</v>
      </c>
      <c r="L147" s="195"/>
      <c r="M147" s="84"/>
    </row>
    <row r="148" spans="1:13" ht="19" x14ac:dyDescent="0.25">
      <c r="A148" s="84">
        <v>147</v>
      </c>
      <c r="B148" s="84" t="s">
        <v>557</v>
      </c>
      <c r="C148" s="63" t="s">
        <v>440</v>
      </c>
      <c r="D148" s="82" t="s">
        <v>530</v>
      </c>
      <c r="E148" s="64" t="s">
        <v>255</v>
      </c>
      <c r="F148" s="199" t="s">
        <v>389</v>
      </c>
      <c r="G148" s="198" t="s">
        <v>393</v>
      </c>
      <c r="H148" s="67"/>
      <c r="I148" s="66"/>
      <c r="J148" s="194"/>
      <c r="K148" s="63" t="s">
        <v>612</v>
      </c>
    </row>
    <row r="149" spans="1:13" ht="19" x14ac:dyDescent="0.25">
      <c r="A149" s="84">
        <v>148</v>
      </c>
      <c r="B149" s="84" t="s">
        <v>558</v>
      </c>
      <c r="C149" s="63" t="s">
        <v>440</v>
      </c>
      <c r="D149" s="82" t="s">
        <v>530</v>
      </c>
      <c r="E149" s="64" t="s">
        <v>255</v>
      </c>
      <c r="F149" s="199" t="s">
        <v>538</v>
      </c>
      <c r="G149" s="198" t="s">
        <v>534</v>
      </c>
      <c r="H149" s="67"/>
      <c r="I149" s="66"/>
      <c r="J149" s="194"/>
      <c r="K149" s="63" t="s">
        <v>612</v>
      </c>
    </row>
    <row r="150" spans="1:13" ht="19" x14ac:dyDescent="0.25">
      <c r="A150" s="84">
        <v>149</v>
      </c>
      <c r="B150" s="84" t="s">
        <v>558</v>
      </c>
      <c r="C150" s="63" t="s">
        <v>440</v>
      </c>
      <c r="D150" s="82" t="s">
        <v>530</v>
      </c>
      <c r="E150" s="64" t="s">
        <v>255</v>
      </c>
      <c r="F150" s="199" t="s">
        <v>539</v>
      </c>
      <c r="G150" s="198" t="s">
        <v>540</v>
      </c>
      <c r="H150" s="67"/>
      <c r="I150" s="66"/>
      <c r="J150" s="194"/>
    </row>
    <row r="151" spans="1:13" s="19" customFormat="1" ht="19" x14ac:dyDescent="0.25">
      <c r="A151" s="84">
        <v>150</v>
      </c>
      <c r="B151" s="84" t="s">
        <v>558</v>
      </c>
      <c r="C151" s="63" t="s">
        <v>440</v>
      </c>
      <c r="D151" s="82" t="s">
        <v>530</v>
      </c>
      <c r="E151" s="64" t="s">
        <v>255</v>
      </c>
      <c r="F151" s="199" t="s">
        <v>673</v>
      </c>
      <c r="G151" s="198" t="s">
        <v>341</v>
      </c>
      <c r="H151" s="67"/>
      <c r="I151" s="66"/>
      <c r="J151" s="194"/>
      <c r="K151" s="63"/>
      <c r="M151" s="84"/>
    </row>
    <row r="152" spans="1:13" ht="19" x14ac:dyDescent="0.25">
      <c r="A152" s="84">
        <v>151</v>
      </c>
      <c r="B152" s="84" t="s">
        <v>558</v>
      </c>
      <c r="C152" s="63" t="s">
        <v>437</v>
      </c>
      <c r="D152" s="82" t="s">
        <v>41</v>
      </c>
      <c r="E152" s="64" t="s">
        <v>255</v>
      </c>
      <c r="F152" s="199" t="s">
        <v>423</v>
      </c>
      <c r="G152" s="198" t="s">
        <v>276</v>
      </c>
      <c r="H152" s="67"/>
      <c r="I152" s="66"/>
      <c r="J152" s="194"/>
    </row>
    <row r="153" spans="1:13" ht="19" x14ac:dyDescent="0.25">
      <c r="A153" s="84">
        <v>152</v>
      </c>
      <c r="B153" s="84" t="s">
        <v>558</v>
      </c>
      <c r="C153" s="63" t="s">
        <v>437</v>
      </c>
      <c r="D153" s="82" t="s">
        <v>41</v>
      </c>
      <c r="E153" s="64" t="s">
        <v>255</v>
      </c>
      <c r="F153" s="199" t="s">
        <v>608</v>
      </c>
      <c r="G153" s="198" t="s">
        <v>208</v>
      </c>
      <c r="H153" s="67"/>
      <c r="I153" s="66"/>
      <c r="J153" s="194"/>
      <c r="K153" s="63" t="s">
        <v>612</v>
      </c>
    </row>
    <row r="154" spans="1:13" ht="19" x14ac:dyDescent="0.25">
      <c r="A154" s="84">
        <v>153</v>
      </c>
      <c r="B154" s="84" t="s">
        <v>558</v>
      </c>
      <c r="C154" s="63" t="s">
        <v>437</v>
      </c>
      <c r="D154" s="82" t="s">
        <v>41</v>
      </c>
      <c r="E154" s="64" t="s">
        <v>255</v>
      </c>
      <c r="F154" s="199" t="s">
        <v>609</v>
      </c>
      <c r="G154" s="198" t="s">
        <v>537</v>
      </c>
      <c r="H154" s="67"/>
      <c r="I154" s="66"/>
      <c r="J154" s="194"/>
      <c r="K154" s="63" t="s">
        <v>612</v>
      </c>
    </row>
    <row r="155" spans="1:13" ht="19" x14ac:dyDescent="0.25">
      <c r="A155" s="84">
        <v>154</v>
      </c>
      <c r="B155" s="84" t="s">
        <v>558</v>
      </c>
      <c r="C155" s="63" t="s">
        <v>437</v>
      </c>
      <c r="D155" s="82" t="s">
        <v>41</v>
      </c>
      <c r="E155" s="64" t="s">
        <v>255</v>
      </c>
      <c r="F155" s="65" t="s">
        <v>722</v>
      </c>
      <c r="G155" s="66" t="s">
        <v>208</v>
      </c>
      <c r="H155" s="70" t="s">
        <v>725</v>
      </c>
      <c r="I155" s="74" t="s">
        <v>726</v>
      </c>
      <c r="J155" s="194"/>
    </row>
    <row r="156" spans="1:13" ht="19" x14ac:dyDescent="0.25">
      <c r="A156" s="84">
        <v>155</v>
      </c>
      <c r="B156" s="84" t="s">
        <v>558</v>
      </c>
      <c r="C156" s="63" t="s">
        <v>437</v>
      </c>
      <c r="D156" s="82" t="s">
        <v>41</v>
      </c>
      <c r="E156" s="64" t="s">
        <v>255</v>
      </c>
      <c r="F156" s="65" t="s">
        <v>722</v>
      </c>
      <c r="G156" s="66" t="s">
        <v>402</v>
      </c>
      <c r="H156" s="70" t="s">
        <v>727</v>
      </c>
      <c r="I156" s="74" t="s">
        <v>728</v>
      </c>
      <c r="J156" s="194"/>
    </row>
    <row r="157" spans="1:13" ht="19" x14ac:dyDescent="0.25">
      <c r="A157" s="84">
        <v>156</v>
      </c>
      <c r="B157" s="84" t="s">
        <v>558</v>
      </c>
      <c r="C157" s="63" t="s">
        <v>437</v>
      </c>
      <c r="D157" s="82" t="s">
        <v>41</v>
      </c>
      <c r="E157" s="64" t="s">
        <v>255</v>
      </c>
      <c r="F157" s="65" t="s">
        <v>723</v>
      </c>
      <c r="G157" s="66" t="s">
        <v>724</v>
      </c>
      <c r="H157" s="70" t="s">
        <v>729</v>
      </c>
      <c r="I157" s="74" t="s">
        <v>730</v>
      </c>
      <c r="J157" s="194"/>
    </row>
    <row r="158" spans="1:13" ht="19" x14ac:dyDescent="0.25">
      <c r="A158" s="84">
        <v>157</v>
      </c>
      <c r="B158" s="84"/>
      <c r="D158" s="82"/>
      <c r="E158" s="64"/>
      <c r="F158" s="65"/>
      <c r="G158" s="66"/>
      <c r="H158" s="67"/>
      <c r="I158" s="66"/>
      <c r="J158" s="194"/>
    </row>
    <row r="159" spans="1:13" ht="19" x14ac:dyDescent="0.25">
      <c r="A159" s="84">
        <v>158</v>
      </c>
      <c r="B159" s="84"/>
      <c r="D159" s="82"/>
      <c r="E159" s="64"/>
      <c r="F159" s="65"/>
      <c r="G159" s="66"/>
      <c r="H159" s="67"/>
      <c r="I159" s="66"/>
      <c r="J159" s="194"/>
    </row>
    <row r="160" spans="1:13" ht="19" x14ac:dyDescent="0.25">
      <c r="A160" s="84">
        <v>159</v>
      </c>
      <c r="B160" s="84"/>
      <c r="D160" s="82"/>
      <c r="E160" s="64"/>
      <c r="F160" s="65"/>
      <c r="G160" s="66"/>
      <c r="H160" s="67"/>
      <c r="I160" s="66"/>
      <c r="J160" s="194"/>
    </row>
    <row r="161" spans="1:10" ht="19" x14ac:dyDescent="0.25">
      <c r="A161" s="84">
        <v>160</v>
      </c>
      <c r="B161" s="84"/>
      <c r="D161" s="82"/>
      <c r="E161" s="64"/>
      <c r="F161" s="65"/>
      <c r="G161" s="66"/>
      <c r="H161" s="67"/>
      <c r="I161" s="66"/>
      <c r="J161" s="194"/>
    </row>
    <row r="162" spans="1:10" ht="19" x14ac:dyDescent="0.25">
      <c r="A162" s="84">
        <v>161</v>
      </c>
      <c r="B162" s="84"/>
      <c r="D162" s="82"/>
      <c r="E162" s="64"/>
      <c r="F162" s="65"/>
      <c r="G162" s="66"/>
      <c r="H162" s="67"/>
      <c r="I162" s="66"/>
      <c r="J162" s="194"/>
    </row>
    <row r="163" spans="1:10" ht="19" x14ac:dyDescent="0.25">
      <c r="A163" s="84">
        <v>162</v>
      </c>
      <c r="B163" s="84"/>
      <c r="D163" s="82"/>
      <c r="E163" s="64"/>
      <c r="F163" s="65"/>
      <c r="G163" s="66"/>
      <c r="H163" s="67"/>
      <c r="I163" s="66"/>
      <c r="J163" s="194"/>
    </row>
    <row r="164" spans="1:10" ht="19" x14ac:dyDescent="0.25">
      <c r="A164" s="84">
        <v>163</v>
      </c>
      <c r="B164" s="84"/>
      <c r="D164" s="82"/>
      <c r="E164" s="64"/>
      <c r="F164" s="65"/>
      <c r="G164" s="66"/>
      <c r="H164" s="67"/>
      <c r="I164" s="66"/>
      <c r="J164" s="194"/>
    </row>
    <row r="165" spans="1:10" ht="19" x14ac:dyDescent="0.25">
      <c r="A165" s="84">
        <v>164</v>
      </c>
      <c r="B165" s="84"/>
      <c r="D165" s="82"/>
      <c r="E165" s="64"/>
      <c r="F165" s="65"/>
      <c r="G165" s="66"/>
      <c r="H165" s="67"/>
      <c r="I165" s="66"/>
      <c r="J165" s="194"/>
    </row>
    <row r="166" spans="1:10" ht="19" x14ac:dyDescent="0.25">
      <c r="A166" s="84">
        <v>165</v>
      </c>
      <c r="B166" s="84"/>
      <c r="D166" s="82"/>
      <c r="E166" s="64"/>
      <c r="F166" s="65"/>
      <c r="G166" s="66"/>
      <c r="H166" s="67"/>
      <c r="I166" s="66"/>
      <c r="J166" s="194"/>
    </row>
    <row r="167" spans="1:10" ht="19" x14ac:dyDescent="0.25">
      <c r="A167" s="84">
        <v>166</v>
      </c>
      <c r="B167" s="84"/>
      <c r="D167" s="82"/>
      <c r="E167" s="64"/>
      <c r="F167" s="65"/>
      <c r="G167" s="66"/>
      <c r="H167" s="67"/>
      <c r="I167" s="66"/>
      <c r="J167" s="194"/>
    </row>
    <row r="168" spans="1:10" ht="19" x14ac:dyDescent="0.25">
      <c r="A168" s="84">
        <v>167</v>
      </c>
      <c r="B168" s="84"/>
      <c r="D168" s="82"/>
      <c r="E168" s="64"/>
      <c r="F168" s="65"/>
      <c r="G168" s="66"/>
      <c r="H168" s="67"/>
      <c r="I168" s="66"/>
      <c r="J168" s="194"/>
    </row>
  </sheetData>
  <autoFilter ref="A1:M168" xr:uid="{E0BF0AA1-B46E-3845-A827-0EE83E921481}"/>
  <sortState xmlns:xlrd2="http://schemas.microsoft.com/office/spreadsheetml/2017/richdata2" ref="B2:J154">
    <sortCondition ref="D2:D154"/>
  </sortState>
  <hyperlinks>
    <hyperlink ref="H18" r:id="rId1" display="mailto:oselis@skynet.be" xr:uid="{FDA48EC4-F6BE-5C4E-91B4-E28B7850455A}"/>
    <hyperlink ref="H38" r:id="rId2" display="mailto:pdehout@gmail.com" xr:uid="{BC83E959-7C42-3B40-B462-35C8FFA5EF0A}"/>
    <hyperlink ref="I32" r:id="rId3" display="tel:0479940431" xr:uid="{8E8BCD6C-7B58-614F-9A44-2E688368770C}"/>
    <hyperlink ref="H117" r:id="rId4" display="mailto:rudy.clercq@gmail.com" xr:uid="{8B443328-6013-EC43-8669-6692B343F24A}"/>
    <hyperlink ref="H133" r:id="rId5" display="mailto:l.simon@live.be" xr:uid="{6BAD0A6D-99E9-4945-AF1A-2D4A75D103D4}"/>
    <hyperlink ref="H14" r:id="rId6" xr:uid="{501C25BB-A138-CE4B-A546-7F85ED429800}"/>
    <hyperlink ref="H35" r:id="rId7" xr:uid="{496A930C-ACD6-734F-8A7C-3243838517BD}"/>
    <hyperlink ref="H36" r:id="rId8" xr:uid="{361230FA-7D83-6845-BA8C-147026C9AF21}"/>
    <hyperlink ref="H37" r:id="rId9" xr:uid="{F2E35803-D32F-4C45-B01B-92F1BDB05387}"/>
    <hyperlink ref="H12" r:id="rId10" xr:uid="{17CCCF11-4433-2341-B6E6-1E7E3B9A343E}"/>
    <hyperlink ref="H13" r:id="rId11" xr:uid="{BB6D3042-CFB8-4444-8713-70D0A733BF6D}"/>
    <hyperlink ref="H155" r:id="rId12" xr:uid="{2BCA8CC6-E8AB-C341-863A-2C4AB7AA2EDE}"/>
    <hyperlink ref="H156" r:id="rId13" xr:uid="{8392B32B-00CF-D247-87C8-538DD6C15C29}"/>
    <hyperlink ref="H157" r:id="rId14" xr:uid="{5BD03377-5BED-9144-A60C-E05EF57F2067}"/>
    <hyperlink ref="H93" r:id="rId15" xr:uid="{27FF8C9C-2BCA-074E-A7E0-BDF78636F048}"/>
    <hyperlink ref="H80" r:id="rId16" xr:uid="{C98EE550-96BE-DF42-AA88-24A5CD9BAA00}"/>
    <hyperlink ref="H25" r:id="rId17" xr:uid="{796463EB-2CAC-8F41-9CEB-EFD8D348BB39}"/>
    <hyperlink ref="H131" r:id="rId18" xr:uid="{277C3355-A063-7F47-9BC4-58352139D334}"/>
    <hyperlink ref="H22" r:id="rId19" xr:uid="{2DE62E0E-86EE-8847-8309-6EDFD288EF6E}"/>
    <hyperlink ref="H76" r:id="rId20" xr:uid="{E88FBAED-FD90-5143-883A-698CD9CEFDF7}"/>
    <hyperlink ref="H77" r:id="rId21" xr:uid="{3A3136CA-60FD-C540-8694-0EF0CB19F1E7}"/>
    <hyperlink ref="H52" r:id="rId22" xr:uid="{57EE0CA0-91D1-2947-BC9E-89C05A379D05}"/>
    <hyperlink ref="H142" r:id="rId23" xr:uid="{5E7A0C17-88C1-3B48-A07D-73C776D5C852}"/>
    <hyperlink ref="H143" r:id="rId24" xr:uid="{0481A969-D8AC-F04A-9A2C-9BF44137B4AC}"/>
    <hyperlink ref="H53" r:id="rId25" xr:uid="{68D2F18E-19DB-CE43-B380-616EB60F493C}"/>
    <hyperlink ref="H81" r:id="rId26" xr:uid="{55E3887C-1F99-304A-87E7-3167FACF1D0B}"/>
    <hyperlink ref="H123" r:id="rId27" xr:uid="{1A4F4F4F-B416-9D47-B347-8C191EB63ABD}"/>
    <hyperlink ref="H82" r:id="rId28" xr:uid="{C0DDF3D8-9848-B94B-A2C1-64BE929723D2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6D386-21D2-7741-B7F5-F9EB85022BFA}">
  <dimension ref="A1:AN554"/>
  <sheetViews>
    <sheetView workbookViewId="0">
      <pane xSplit="19" ySplit="4" topLeftCell="T5" activePane="bottomRight" state="frozen"/>
      <selection pane="topRight" activeCell="S1" sqref="S1"/>
      <selection pane="bottomLeft" activeCell="A5" sqref="A5"/>
      <selection pane="bottomRight" activeCell="AI17" sqref="AI17"/>
    </sheetView>
  </sheetViews>
  <sheetFormatPr baseColWidth="10" defaultRowHeight="15" outlineLevelCol="1" x14ac:dyDescent="0.2"/>
  <cols>
    <col min="1" max="1" width="10.83203125" style="92"/>
    <col min="2" max="2" width="19" style="92" customWidth="1"/>
    <col min="3" max="3" width="11" style="92" hidden="1" customWidth="1"/>
    <col min="4" max="18" width="10.83203125" style="93" hidden="1" customWidth="1" outlineLevel="1"/>
    <col min="19" max="19" width="10.83203125" style="94" collapsed="1"/>
    <col min="20" max="36" width="10.83203125" style="92"/>
    <col min="37" max="37" width="13" style="92" customWidth="1"/>
    <col min="38" max="16384" width="10.83203125" style="92"/>
  </cols>
  <sheetData>
    <row r="1" spans="1:39" x14ac:dyDescent="0.2">
      <c r="S1" s="167">
        <v>2</v>
      </c>
      <c r="AD1" s="95" t="s">
        <v>454</v>
      </c>
    </row>
    <row r="2" spans="1:39" ht="16" thickBot="1" x14ac:dyDescent="0.25">
      <c r="T2" s="211" t="s">
        <v>452</v>
      </c>
      <c r="U2" s="211"/>
      <c r="V2" s="211"/>
      <c r="W2" s="145"/>
      <c r="X2" s="211" t="s">
        <v>182</v>
      </c>
      <c r="Y2" s="211"/>
      <c r="Z2" s="211"/>
      <c r="AA2" s="145"/>
      <c r="AB2" s="211" t="s">
        <v>453</v>
      </c>
      <c r="AC2" s="211"/>
      <c r="AD2" s="211"/>
    </row>
    <row r="3" spans="1:39" s="96" customFormat="1" ht="20" customHeight="1" x14ac:dyDescent="0.2">
      <c r="B3" s="96" t="s">
        <v>455</v>
      </c>
      <c r="C3" s="96" t="s">
        <v>456</v>
      </c>
      <c r="D3" s="97" t="s">
        <v>457</v>
      </c>
      <c r="E3" s="97" t="s">
        <v>458</v>
      </c>
      <c r="F3" s="97" t="s">
        <v>459</v>
      </c>
      <c r="G3" s="97" t="s">
        <v>460</v>
      </c>
      <c r="H3" s="97" t="s">
        <v>461</v>
      </c>
      <c r="I3" s="97" t="s">
        <v>462</v>
      </c>
      <c r="J3" s="97" t="s">
        <v>463</v>
      </c>
      <c r="K3" s="97" t="s">
        <v>464</v>
      </c>
      <c r="L3" s="97" t="s">
        <v>465</v>
      </c>
      <c r="M3" s="97" t="s">
        <v>466</v>
      </c>
      <c r="N3" s="97" t="s">
        <v>467</v>
      </c>
      <c r="O3" s="97" t="s">
        <v>468</v>
      </c>
      <c r="P3" s="97" t="s">
        <v>469</v>
      </c>
      <c r="Q3" s="97" t="s">
        <v>470</v>
      </c>
      <c r="R3" s="97" t="s">
        <v>471</v>
      </c>
      <c r="S3" s="97" t="s">
        <v>472</v>
      </c>
      <c r="T3" s="146" t="s">
        <v>473</v>
      </c>
      <c r="U3" s="147" t="s">
        <v>474</v>
      </c>
      <c r="V3" s="148" t="s">
        <v>475</v>
      </c>
      <c r="W3" s="149" t="s">
        <v>521</v>
      </c>
      <c r="X3" s="150" t="s">
        <v>473</v>
      </c>
      <c r="Y3" s="147" t="s">
        <v>474</v>
      </c>
      <c r="Z3" s="148" t="s">
        <v>475</v>
      </c>
      <c r="AA3" s="149" t="s">
        <v>521</v>
      </c>
      <c r="AB3" s="150" t="s">
        <v>473</v>
      </c>
      <c r="AC3" s="147" t="s">
        <v>474</v>
      </c>
      <c r="AD3" s="148" t="s">
        <v>475</v>
      </c>
      <c r="AE3" s="149" t="s">
        <v>521</v>
      </c>
    </row>
    <row r="4" spans="1:39" s="98" customFormat="1" ht="67" customHeight="1" thickBot="1" x14ac:dyDescent="0.25">
      <c r="A4" s="164" t="s">
        <v>523</v>
      </c>
      <c r="B4" s="98" t="s">
        <v>476</v>
      </c>
      <c r="C4" s="98" t="s">
        <v>477</v>
      </c>
      <c r="D4" s="98" t="s">
        <v>478</v>
      </c>
      <c r="E4" s="98" t="s">
        <v>479</v>
      </c>
      <c r="F4" s="98" t="s">
        <v>480</v>
      </c>
      <c r="G4" s="98" t="s">
        <v>481</v>
      </c>
      <c r="H4" s="98" t="s">
        <v>482</v>
      </c>
      <c r="I4" s="98" t="s">
        <v>483</v>
      </c>
      <c r="J4" s="98" t="s">
        <v>484</v>
      </c>
      <c r="K4" s="98" t="s">
        <v>485</v>
      </c>
      <c r="L4" s="98" t="s">
        <v>486</v>
      </c>
      <c r="M4" s="98" t="s">
        <v>487</v>
      </c>
      <c r="N4" s="98" t="s">
        <v>488</v>
      </c>
      <c r="O4" s="98" t="s">
        <v>489</v>
      </c>
      <c r="P4" s="98" t="s">
        <v>490</v>
      </c>
      <c r="Q4" s="98" t="s">
        <v>491</v>
      </c>
      <c r="R4" s="98" t="s">
        <v>492</v>
      </c>
      <c r="S4" s="98" t="s">
        <v>493</v>
      </c>
      <c r="T4" s="151">
        <v>0.8</v>
      </c>
      <c r="U4" s="99">
        <v>0.6</v>
      </c>
      <c r="V4" s="100">
        <v>0.3</v>
      </c>
      <c r="W4" s="139"/>
      <c r="X4" s="138" t="s">
        <v>494</v>
      </c>
      <c r="Y4" s="101">
        <v>2</v>
      </c>
      <c r="Z4" s="102">
        <v>1</v>
      </c>
      <c r="AA4" s="141"/>
      <c r="AB4" s="171">
        <v>1</v>
      </c>
      <c r="AC4" s="172">
        <v>0.75</v>
      </c>
      <c r="AD4" s="173">
        <v>0.5</v>
      </c>
      <c r="AE4" s="176"/>
    </row>
    <row r="5" spans="1:39" x14ac:dyDescent="0.2">
      <c r="A5" s="92" t="s">
        <v>437</v>
      </c>
      <c r="B5" s="103" t="s">
        <v>3</v>
      </c>
      <c r="D5" s="93">
        <v>1</v>
      </c>
      <c r="G5" s="93">
        <v>3</v>
      </c>
      <c r="J5" s="93">
        <v>2</v>
      </c>
      <c r="K5" s="93">
        <v>4</v>
      </c>
      <c r="L5" s="93">
        <v>1</v>
      </c>
      <c r="M5" s="93">
        <v>2</v>
      </c>
      <c r="N5" s="93">
        <v>1</v>
      </c>
      <c r="O5" s="93">
        <v>1</v>
      </c>
      <c r="P5" s="93">
        <v>1</v>
      </c>
      <c r="Q5" s="93">
        <v>1</v>
      </c>
      <c r="R5" s="93">
        <v>1</v>
      </c>
      <c r="S5" s="104">
        <v>33</v>
      </c>
      <c r="T5" s="152">
        <f>(S5/$S$1)*$T$4</f>
        <v>13.200000000000001</v>
      </c>
      <c r="U5" s="105">
        <f>(S5/$S$1)*$U$4</f>
        <v>9.9</v>
      </c>
      <c r="V5" s="105">
        <f>(S5/$S$1)*$V$4</f>
        <v>4.95</v>
      </c>
      <c r="W5" s="140">
        <v>8</v>
      </c>
      <c r="X5" s="144" t="s">
        <v>495</v>
      </c>
      <c r="Y5" s="137">
        <v>2</v>
      </c>
      <c r="Z5" s="142">
        <v>1</v>
      </c>
      <c r="AA5" s="168">
        <v>3</v>
      </c>
      <c r="AB5" s="178">
        <f>(S5/$S$1)*$AB$4</f>
        <v>16.5</v>
      </c>
      <c r="AC5" s="179">
        <f>(S5/$S$1)*$AC$4</f>
        <v>12.375</v>
      </c>
      <c r="AD5" s="186">
        <f>(S5/$S$1)*$AD$4</f>
        <v>8.25</v>
      </c>
      <c r="AE5" s="180"/>
      <c r="AF5" s="136"/>
      <c r="AG5" s="136"/>
      <c r="AH5" s="136"/>
    </row>
    <row r="6" spans="1:39" ht="16" x14ac:dyDescent="0.2">
      <c r="A6" s="92" t="s">
        <v>436</v>
      </c>
      <c r="B6" s="103" t="s">
        <v>4</v>
      </c>
      <c r="G6" s="93">
        <v>2</v>
      </c>
      <c r="K6" s="93">
        <v>3</v>
      </c>
      <c r="M6" s="93">
        <v>1</v>
      </c>
      <c r="O6" s="93">
        <v>1</v>
      </c>
      <c r="Q6" s="93">
        <v>1</v>
      </c>
      <c r="S6" s="104">
        <v>16</v>
      </c>
      <c r="T6" s="152">
        <f t="shared" ref="T6:T48" si="0">(S6/$S$1)*$T$4</f>
        <v>6.4</v>
      </c>
      <c r="U6" s="105">
        <f t="shared" ref="U6:U48" si="1">(S6/$S$1)*$U$4</f>
        <v>4.8</v>
      </c>
      <c r="V6" s="105">
        <f t="shared" ref="V6:V48" si="2">(S6/$S$1)*$V$4</f>
        <v>2.4</v>
      </c>
      <c r="W6" s="140">
        <v>1</v>
      </c>
      <c r="X6" s="144" t="s">
        <v>495</v>
      </c>
      <c r="Y6" s="137">
        <v>2</v>
      </c>
      <c r="Z6" s="143">
        <v>1</v>
      </c>
      <c r="AA6" s="169">
        <v>1</v>
      </c>
      <c r="AB6" s="181">
        <f t="shared" ref="AB6:AB48" si="3">(S6/$S$1)*$AB$4</f>
        <v>8</v>
      </c>
      <c r="AC6" s="136">
        <f t="shared" ref="AC6:AC48" si="4">(S6/$S$1)*$AC$4</f>
        <v>6</v>
      </c>
      <c r="AD6" s="187">
        <f t="shared" ref="AD6:AD48" si="5">(S6/$S$1)*$AD$4</f>
        <v>4</v>
      </c>
      <c r="AE6" s="182"/>
      <c r="AF6" s="136"/>
      <c r="AG6" s="136"/>
      <c r="AH6" s="136"/>
      <c r="AJ6" s="106" t="s">
        <v>473</v>
      </c>
      <c r="AK6" s="107" t="s">
        <v>496</v>
      </c>
      <c r="AL6" s="108" t="s">
        <v>497</v>
      </c>
      <c r="AM6" s="109" t="s">
        <v>497</v>
      </c>
    </row>
    <row r="7" spans="1:39" x14ac:dyDescent="0.2">
      <c r="A7" s="92" t="s">
        <v>524</v>
      </c>
      <c r="B7" s="92" t="s">
        <v>5</v>
      </c>
      <c r="D7" s="93">
        <v>1</v>
      </c>
      <c r="E7" s="93">
        <v>1</v>
      </c>
      <c r="M7" s="93">
        <v>1</v>
      </c>
      <c r="N7" s="93">
        <v>1</v>
      </c>
      <c r="O7" s="93">
        <v>2</v>
      </c>
      <c r="P7" s="93">
        <v>1</v>
      </c>
      <c r="R7" s="93">
        <v>1</v>
      </c>
      <c r="S7" s="104">
        <v>12</v>
      </c>
      <c r="T7" s="152">
        <f t="shared" si="0"/>
        <v>4.8000000000000007</v>
      </c>
      <c r="U7" s="105">
        <f t="shared" si="1"/>
        <v>3.5999999999999996</v>
      </c>
      <c r="V7" s="105">
        <f t="shared" si="2"/>
        <v>1.7999999999999998</v>
      </c>
      <c r="W7" s="163">
        <v>8</v>
      </c>
      <c r="X7" s="144" t="s">
        <v>495</v>
      </c>
      <c r="Y7" s="137">
        <v>2</v>
      </c>
      <c r="Z7" s="143">
        <v>1</v>
      </c>
      <c r="AA7" s="169">
        <v>1</v>
      </c>
      <c r="AB7" s="181">
        <f t="shared" si="3"/>
        <v>6</v>
      </c>
      <c r="AC7" s="136">
        <f t="shared" si="4"/>
        <v>4.5</v>
      </c>
      <c r="AD7" s="187">
        <f t="shared" si="5"/>
        <v>3</v>
      </c>
      <c r="AE7" s="182">
        <v>5</v>
      </c>
      <c r="AF7" s="136"/>
      <c r="AG7" s="136"/>
      <c r="AH7" s="136"/>
      <c r="AJ7" s="212" t="s">
        <v>474</v>
      </c>
      <c r="AK7" s="110" t="s">
        <v>498</v>
      </c>
      <c r="AL7" s="111" t="s">
        <v>499</v>
      </c>
      <c r="AM7" s="112" t="s">
        <v>500</v>
      </c>
    </row>
    <row r="8" spans="1:39" x14ac:dyDescent="0.2">
      <c r="A8" s="92" t="s">
        <v>436</v>
      </c>
      <c r="B8" s="92" t="s">
        <v>12</v>
      </c>
      <c r="G8" s="93">
        <v>1</v>
      </c>
      <c r="K8" s="93">
        <v>3</v>
      </c>
      <c r="M8" s="93">
        <v>2</v>
      </c>
      <c r="N8" s="93">
        <v>1</v>
      </c>
      <c r="O8" s="93">
        <v>1</v>
      </c>
      <c r="Q8" s="93">
        <v>1</v>
      </c>
      <c r="R8" s="93">
        <v>1</v>
      </c>
      <c r="S8" s="104">
        <v>20</v>
      </c>
      <c r="T8" s="152">
        <f t="shared" si="0"/>
        <v>8</v>
      </c>
      <c r="U8" s="105">
        <f t="shared" si="1"/>
        <v>6</v>
      </c>
      <c r="V8" s="105">
        <f t="shared" si="2"/>
        <v>3</v>
      </c>
      <c r="W8" s="140"/>
      <c r="X8" s="144" t="s">
        <v>495</v>
      </c>
      <c r="Y8" s="137">
        <v>2</v>
      </c>
      <c r="Z8" s="143">
        <v>1</v>
      </c>
      <c r="AA8" s="169">
        <v>1</v>
      </c>
      <c r="AB8" s="181">
        <f t="shared" si="3"/>
        <v>10</v>
      </c>
      <c r="AC8" s="136">
        <f t="shared" si="4"/>
        <v>7.5</v>
      </c>
      <c r="AD8" s="187">
        <f t="shared" si="5"/>
        <v>5</v>
      </c>
      <c r="AE8" s="182"/>
      <c r="AF8" s="136"/>
      <c r="AG8" s="136"/>
      <c r="AH8" s="136"/>
      <c r="AJ8" s="212"/>
      <c r="AK8" s="110" t="s">
        <v>498</v>
      </c>
      <c r="AL8" s="113" t="s">
        <v>501</v>
      </c>
      <c r="AM8" s="114" t="s">
        <v>497</v>
      </c>
    </row>
    <row r="9" spans="1:39" x14ac:dyDescent="0.2">
      <c r="A9" s="92" t="s">
        <v>437</v>
      </c>
      <c r="B9" s="92" t="s">
        <v>320</v>
      </c>
      <c r="G9" s="93">
        <v>6</v>
      </c>
      <c r="K9" s="93">
        <v>4</v>
      </c>
      <c r="S9" s="104">
        <v>20</v>
      </c>
      <c r="T9" s="152">
        <f t="shared" si="0"/>
        <v>8</v>
      </c>
      <c r="U9" s="105">
        <f t="shared" si="1"/>
        <v>6</v>
      </c>
      <c r="V9" s="105">
        <f t="shared" si="2"/>
        <v>3</v>
      </c>
      <c r="W9" s="140"/>
      <c r="X9" s="144" t="s">
        <v>495</v>
      </c>
      <c r="Y9" s="137">
        <v>2</v>
      </c>
      <c r="Z9" s="143">
        <v>1</v>
      </c>
      <c r="AA9" s="137"/>
      <c r="AB9" s="181">
        <f t="shared" si="3"/>
        <v>10</v>
      </c>
      <c r="AC9" s="136">
        <f t="shared" si="4"/>
        <v>7.5</v>
      </c>
      <c r="AD9" s="187">
        <f t="shared" si="5"/>
        <v>5</v>
      </c>
      <c r="AE9" s="182"/>
      <c r="AF9" s="136"/>
      <c r="AG9" s="136"/>
      <c r="AH9" s="136"/>
      <c r="AJ9" s="212"/>
      <c r="AK9" s="115" t="s">
        <v>497</v>
      </c>
      <c r="AL9" s="113" t="s">
        <v>502</v>
      </c>
      <c r="AM9" s="114" t="s">
        <v>497</v>
      </c>
    </row>
    <row r="10" spans="1:39" x14ac:dyDescent="0.2">
      <c r="A10" s="92" t="s">
        <v>436</v>
      </c>
      <c r="B10" s="92" t="s">
        <v>327</v>
      </c>
      <c r="G10" s="93">
        <v>1</v>
      </c>
      <c r="K10" s="93">
        <v>1</v>
      </c>
      <c r="M10" s="93">
        <v>1</v>
      </c>
      <c r="N10" s="93">
        <v>1</v>
      </c>
      <c r="O10" s="93">
        <v>1</v>
      </c>
      <c r="Q10" s="93">
        <v>1</v>
      </c>
      <c r="R10" s="93">
        <v>1</v>
      </c>
      <c r="S10" s="104">
        <v>14</v>
      </c>
      <c r="T10" s="152">
        <f t="shared" si="0"/>
        <v>5.6000000000000005</v>
      </c>
      <c r="U10" s="105">
        <f t="shared" si="1"/>
        <v>4.2</v>
      </c>
      <c r="V10" s="105">
        <f t="shared" si="2"/>
        <v>2.1</v>
      </c>
      <c r="W10" s="140"/>
      <c r="X10" s="144" t="s">
        <v>495</v>
      </c>
      <c r="Y10" s="137">
        <v>2</v>
      </c>
      <c r="Z10" s="143">
        <v>1</v>
      </c>
      <c r="AA10" s="169">
        <v>1</v>
      </c>
      <c r="AB10" s="181">
        <f t="shared" si="3"/>
        <v>7</v>
      </c>
      <c r="AC10" s="136">
        <f t="shared" si="4"/>
        <v>5.25</v>
      </c>
      <c r="AD10" s="187">
        <f t="shared" si="5"/>
        <v>3.5</v>
      </c>
      <c r="AE10" s="182"/>
      <c r="AF10" s="136"/>
      <c r="AG10" s="136"/>
      <c r="AH10" s="136"/>
      <c r="AJ10" s="212"/>
      <c r="AK10" s="115" t="s">
        <v>503</v>
      </c>
      <c r="AL10" s="113" t="s">
        <v>499</v>
      </c>
      <c r="AM10" s="114" t="s">
        <v>497</v>
      </c>
    </row>
    <row r="11" spans="1:39" x14ac:dyDescent="0.2">
      <c r="A11" s="92" t="s">
        <v>437</v>
      </c>
      <c r="B11" s="92" t="s">
        <v>504</v>
      </c>
      <c r="G11" s="93">
        <v>2</v>
      </c>
      <c r="H11" s="93">
        <v>2</v>
      </c>
      <c r="J11" s="93">
        <v>1</v>
      </c>
      <c r="K11" s="93">
        <v>3</v>
      </c>
      <c r="M11" s="93">
        <v>2</v>
      </c>
      <c r="N11" s="93">
        <v>2</v>
      </c>
      <c r="O11" s="93">
        <v>2</v>
      </c>
      <c r="P11" s="93">
        <v>1</v>
      </c>
      <c r="Q11" s="93">
        <v>2</v>
      </c>
      <c r="R11" s="93">
        <v>1</v>
      </c>
      <c r="S11" s="104">
        <v>32</v>
      </c>
      <c r="T11" s="152">
        <f t="shared" si="0"/>
        <v>12.8</v>
      </c>
      <c r="U11" s="105">
        <f t="shared" si="1"/>
        <v>9.6</v>
      </c>
      <c r="V11" s="105">
        <f t="shared" si="2"/>
        <v>4.8</v>
      </c>
      <c r="W11" s="140"/>
      <c r="X11" s="144" t="s">
        <v>495</v>
      </c>
      <c r="Y11" s="137">
        <v>2</v>
      </c>
      <c r="Z11" s="143">
        <v>1</v>
      </c>
      <c r="AA11" s="169">
        <v>1</v>
      </c>
      <c r="AB11" s="181">
        <f t="shared" si="3"/>
        <v>16</v>
      </c>
      <c r="AC11" s="136">
        <f t="shared" si="4"/>
        <v>12</v>
      </c>
      <c r="AD11" s="187">
        <f t="shared" si="5"/>
        <v>8</v>
      </c>
      <c r="AE11" s="182"/>
      <c r="AF11" s="136"/>
      <c r="AG11" s="136"/>
      <c r="AH11" s="136"/>
      <c r="AJ11" s="212"/>
      <c r="AK11" s="116" t="s">
        <v>503</v>
      </c>
      <c r="AL11" s="117" t="s">
        <v>497</v>
      </c>
      <c r="AM11" s="118" t="s">
        <v>500</v>
      </c>
    </row>
    <row r="12" spans="1:39" x14ac:dyDescent="0.2">
      <c r="A12" s="92" t="s">
        <v>439</v>
      </c>
      <c r="B12" s="92" t="s">
        <v>505</v>
      </c>
      <c r="D12" s="93">
        <v>1</v>
      </c>
      <c r="E12" s="93">
        <v>1</v>
      </c>
      <c r="G12" s="93">
        <v>2</v>
      </c>
      <c r="J12" s="93">
        <v>1</v>
      </c>
      <c r="K12" s="93">
        <v>3</v>
      </c>
      <c r="M12" s="93">
        <v>2</v>
      </c>
      <c r="N12" s="93">
        <v>1</v>
      </c>
      <c r="O12" s="93">
        <v>1</v>
      </c>
      <c r="P12" s="93">
        <v>1</v>
      </c>
      <c r="Q12" s="93">
        <v>1</v>
      </c>
      <c r="S12" s="104">
        <v>21</v>
      </c>
      <c r="T12" s="152">
        <f t="shared" si="0"/>
        <v>8.4</v>
      </c>
      <c r="U12" s="105">
        <f t="shared" si="1"/>
        <v>6.3</v>
      </c>
      <c r="V12" s="105">
        <f t="shared" si="2"/>
        <v>3.15</v>
      </c>
      <c r="W12" s="140"/>
      <c r="X12" s="144" t="s">
        <v>495</v>
      </c>
      <c r="Y12" s="137">
        <v>2</v>
      </c>
      <c r="Z12" s="143">
        <v>1</v>
      </c>
      <c r="AA12" s="137"/>
      <c r="AB12" s="181">
        <f t="shared" si="3"/>
        <v>10.5</v>
      </c>
      <c r="AC12" s="136">
        <f t="shared" si="4"/>
        <v>7.875</v>
      </c>
      <c r="AD12" s="187">
        <f t="shared" si="5"/>
        <v>5.25</v>
      </c>
      <c r="AE12" s="182">
        <v>1</v>
      </c>
      <c r="AF12" s="136"/>
      <c r="AG12" s="136"/>
      <c r="AH12" s="136"/>
      <c r="AJ12" s="213" t="s">
        <v>475</v>
      </c>
      <c r="AK12" s="110" t="s">
        <v>498</v>
      </c>
      <c r="AL12" s="111" t="s">
        <v>497</v>
      </c>
      <c r="AM12" s="112" t="s">
        <v>506</v>
      </c>
    </row>
    <row r="13" spans="1:39" x14ac:dyDescent="0.2">
      <c r="A13" s="92" t="s">
        <v>439</v>
      </c>
      <c r="B13" s="92" t="s">
        <v>10</v>
      </c>
      <c r="G13" s="93">
        <v>2</v>
      </c>
      <c r="K13" s="93">
        <v>2</v>
      </c>
      <c r="M13" s="93">
        <v>1</v>
      </c>
      <c r="N13" s="93">
        <v>1</v>
      </c>
      <c r="O13" s="93">
        <v>1</v>
      </c>
      <c r="S13" s="104">
        <v>14</v>
      </c>
      <c r="T13" s="152">
        <f t="shared" si="0"/>
        <v>5.6000000000000005</v>
      </c>
      <c r="U13" s="105">
        <f t="shared" si="1"/>
        <v>4.2</v>
      </c>
      <c r="V13" s="105">
        <f t="shared" si="2"/>
        <v>2.1</v>
      </c>
      <c r="W13" s="189">
        <v>9</v>
      </c>
      <c r="X13" s="144" t="s">
        <v>495</v>
      </c>
      <c r="Y13" s="137">
        <v>2</v>
      </c>
      <c r="Z13" s="143">
        <v>1</v>
      </c>
      <c r="AA13" s="169">
        <v>1</v>
      </c>
      <c r="AB13" s="181">
        <f t="shared" si="3"/>
        <v>7</v>
      </c>
      <c r="AC13" s="136">
        <f t="shared" si="4"/>
        <v>5.25</v>
      </c>
      <c r="AD13" s="187">
        <f t="shared" si="5"/>
        <v>3.5</v>
      </c>
      <c r="AE13" s="182"/>
      <c r="AF13" s="136"/>
      <c r="AG13" s="136"/>
      <c r="AH13" s="136"/>
      <c r="AJ13" s="213"/>
      <c r="AK13" s="115" t="s">
        <v>497</v>
      </c>
      <c r="AL13" s="113" t="s">
        <v>501</v>
      </c>
      <c r="AM13" s="114" t="s">
        <v>500</v>
      </c>
    </row>
    <row r="14" spans="1:39" x14ac:dyDescent="0.2">
      <c r="A14" s="92" t="s">
        <v>439</v>
      </c>
      <c r="B14" s="92" t="s">
        <v>11</v>
      </c>
      <c r="D14" s="93">
        <v>1</v>
      </c>
      <c r="G14" s="93">
        <v>2</v>
      </c>
      <c r="H14" s="93">
        <v>1</v>
      </c>
      <c r="K14" s="93">
        <v>2</v>
      </c>
      <c r="M14" s="93">
        <v>1</v>
      </c>
      <c r="O14" s="93">
        <v>1</v>
      </c>
      <c r="P14" s="93">
        <v>2</v>
      </c>
      <c r="Q14" s="93">
        <v>1</v>
      </c>
      <c r="S14" s="104">
        <v>18</v>
      </c>
      <c r="T14" s="152">
        <f t="shared" si="0"/>
        <v>7.2</v>
      </c>
      <c r="U14" s="105">
        <f t="shared" si="1"/>
        <v>5.3999999999999995</v>
      </c>
      <c r="V14" s="105">
        <f t="shared" si="2"/>
        <v>2.6999999999999997</v>
      </c>
      <c r="W14" s="140"/>
      <c r="X14" s="144" t="s">
        <v>495</v>
      </c>
      <c r="Y14" s="137">
        <v>2</v>
      </c>
      <c r="Z14" s="143">
        <v>1</v>
      </c>
      <c r="AA14" s="169">
        <v>1</v>
      </c>
      <c r="AB14" s="181">
        <f t="shared" si="3"/>
        <v>9</v>
      </c>
      <c r="AC14" s="136">
        <f t="shared" si="4"/>
        <v>6.75</v>
      </c>
      <c r="AD14" s="187">
        <f t="shared" si="5"/>
        <v>4.5</v>
      </c>
      <c r="AE14" s="182"/>
      <c r="AF14" s="136"/>
      <c r="AG14" s="136"/>
      <c r="AH14" s="136"/>
      <c r="AJ14" s="213"/>
      <c r="AK14" s="115" t="s">
        <v>497</v>
      </c>
      <c r="AL14" s="113" t="s">
        <v>499</v>
      </c>
      <c r="AM14" s="114" t="s">
        <v>506</v>
      </c>
    </row>
    <row r="15" spans="1:39" x14ac:dyDescent="0.2">
      <c r="A15" s="92" t="s">
        <v>437</v>
      </c>
      <c r="B15" s="92" t="s">
        <v>121</v>
      </c>
      <c r="D15" s="93">
        <v>1</v>
      </c>
      <c r="E15" s="93">
        <v>1</v>
      </c>
      <c r="G15" s="93">
        <v>6</v>
      </c>
      <c r="K15" s="93">
        <v>4</v>
      </c>
      <c r="L15" s="93">
        <v>1</v>
      </c>
      <c r="M15" s="93">
        <v>2</v>
      </c>
      <c r="N15" s="93">
        <v>1</v>
      </c>
      <c r="O15" s="93">
        <v>2</v>
      </c>
      <c r="Q15" s="93">
        <v>1</v>
      </c>
      <c r="S15" s="104">
        <v>35</v>
      </c>
      <c r="T15" s="152">
        <f t="shared" si="0"/>
        <v>14</v>
      </c>
      <c r="U15" s="105">
        <f t="shared" si="1"/>
        <v>10.5</v>
      </c>
      <c r="V15" s="105">
        <f t="shared" si="2"/>
        <v>5.25</v>
      </c>
      <c r="W15" s="190">
        <v>5</v>
      </c>
      <c r="X15" s="144" t="s">
        <v>495</v>
      </c>
      <c r="Y15" s="137">
        <v>2</v>
      </c>
      <c r="Z15" s="143">
        <v>1</v>
      </c>
      <c r="AA15" s="170">
        <v>2</v>
      </c>
      <c r="AB15" s="181">
        <f t="shared" si="3"/>
        <v>17.5</v>
      </c>
      <c r="AC15" s="136">
        <f t="shared" si="4"/>
        <v>13.125</v>
      </c>
      <c r="AD15" s="187">
        <f t="shared" si="5"/>
        <v>8.75</v>
      </c>
      <c r="AE15" s="182">
        <v>1</v>
      </c>
      <c r="AF15" s="136"/>
      <c r="AG15" s="136"/>
      <c r="AH15" s="136"/>
      <c r="AJ15" s="213"/>
      <c r="AK15" s="116" t="s">
        <v>497</v>
      </c>
      <c r="AL15" s="117" t="s">
        <v>497</v>
      </c>
      <c r="AM15" s="118" t="s">
        <v>507</v>
      </c>
    </row>
    <row r="16" spans="1:39" x14ac:dyDescent="0.2">
      <c r="A16" s="92" t="s">
        <v>525</v>
      </c>
      <c r="B16" s="92" t="s">
        <v>14</v>
      </c>
      <c r="D16" s="93">
        <v>1</v>
      </c>
      <c r="E16" s="93">
        <v>1</v>
      </c>
      <c r="G16" s="93">
        <v>2</v>
      </c>
      <c r="K16" s="93">
        <v>1</v>
      </c>
      <c r="M16" s="93">
        <v>1</v>
      </c>
      <c r="N16" s="93">
        <v>2</v>
      </c>
      <c r="O16" s="93">
        <v>1</v>
      </c>
      <c r="Q16" s="93">
        <v>1</v>
      </c>
      <c r="R16" s="93">
        <v>1</v>
      </c>
      <c r="S16" s="104">
        <v>20</v>
      </c>
      <c r="T16" s="152">
        <f t="shared" si="0"/>
        <v>8</v>
      </c>
      <c r="U16" s="105">
        <f t="shared" si="1"/>
        <v>6</v>
      </c>
      <c r="V16" s="105">
        <f t="shared" si="2"/>
        <v>3</v>
      </c>
      <c r="W16" s="190">
        <v>3</v>
      </c>
      <c r="X16" s="144" t="s">
        <v>495</v>
      </c>
      <c r="Y16" s="137">
        <v>2</v>
      </c>
      <c r="Z16" s="143">
        <v>1</v>
      </c>
      <c r="AA16" s="169">
        <v>1</v>
      </c>
      <c r="AB16" s="181">
        <f t="shared" si="3"/>
        <v>10</v>
      </c>
      <c r="AC16" s="136">
        <f t="shared" si="4"/>
        <v>7.5</v>
      </c>
      <c r="AD16" s="187">
        <f t="shared" si="5"/>
        <v>5</v>
      </c>
      <c r="AE16" s="182"/>
      <c r="AF16" s="136"/>
      <c r="AG16" s="136"/>
      <c r="AH16" s="136"/>
    </row>
    <row r="17" spans="1:40" x14ac:dyDescent="0.2">
      <c r="A17" s="92" t="s">
        <v>436</v>
      </c>
      <c r="B17" s="92" t="s">
        <v>346</v>
      </c>
      <c r="D17" s="93">
        <v>1</v>
      </c>
      <c r="G17" s="93">
        <v>1</v>
      </c>
      <c r="K17" s="93">
        <v>1</v>
      </c>
      <c r="M17" s="93">
        <v>2</v>
      </c>
      <c r="N17" s="93">
        <v>1</v>
      </c>
      <c r="O17" s="93">
        <v>1</v>
      </c>
      <c r="Q17" s="93">
        <v>1</v>
      </c>
      <c r="R17" s="93">
        <v>1</v>
      </c>
      <c r="S17" s="104">
        <v>16</v>
      </c>
      <c r="T17" s="152">
        <f t="shared" si="0"/>
        <v>6.4</v>
      </c>
      <c r="U17" s="105">
        <f t="shared" si="1"/>
        <v>4.8</v>
      </c>
      <c r="V17" s="105">
        <f t="shared" si="2"/>
        <v>2.4</v>
      </c>
      <c r="W17" s="140">
        <v>1</v>
      </c>
      <c r="X17" s="144" t="s">
        <v>495</v>
      </c>
      <c r="Y17" s="137">
        <v>2</v>
      </c>
      <c r="Z17" s="143">
        <v>1</v>
      </c>
      <c r="AA17" s="169">
        <v>1</v>
      </c>
      <c r="AB17" s="181">
        <f t="shared" si="3"/>
        <v>8</v>
      </c>
      <c r="AC17" s="136">
        <f t="shared" si="4"/>
        <v>6</v>
      </c>
      <c r="AD17" s="187">
        <f t="shared" si="5"/>
        <v>4</v>
      </c>
      <c r="AE17" s="182">
        <v>1</v>
      </c>
      <c r="AF17" s="136"/>
      <c r="AG17" s="136"/>
      <c r="AH17" s="136"/>
    </row>
    <row r="18" spans="1:40" x14ac:dyDescent="0.2">
      <c r="A18" s="92" t="s">
        <v>437</v>
      </c>
      <c r="B18" s="92" t="s">
        <v>351</v>
      </c>
      <c r="G18" s="93">
        <v>1</v>
      </c>
      <c r="I18" s="93">
        <v>1</v>
      </c>
      <c r="K18" s="93">
        <v>1</v>
      </c>
      <c r="L18" s="93">
        <v>1</v>
      </c>
      <c r="S18" s="104">
        <v>8</v>
      </c>
      <c r="T18" s="152">
        <f t="shared" si="0"/>
        <v>3.2</v>
      </c>
      <c r="U18" s="105">
        <f t="shared" si="1"/>
        <v>2.4</v>
      </c>
      <c r="V18" s="105">
        <f t="shared" si="2"/>
        <v>1.2</v>
      </c>
      <c r="W18" s="140"/>
      <c r="X18" s="144" t="s">
        <v>508</v>
      </c>
      <c r="Y18" s="137">
        <v>1</v>
      </c>
      <c r="Z18" s="143">
        <v>1</v>
      </c>
      <c r="AA18" s="137"/>
      <c r="AB18" s="181">
        <f t="shared" si="3"/>
        <v>4</v>
      </c>
      <c r="AC18" s="136">
        <f t="shared" si="4"/>
        <v>3</v>
      </c>
      <c r="AD18" s="187">
        <f t="shared" si="5"/>
        <v>2</v>
      </c>
      <c r="AE18" s="182"/>
      <c r="AF18" s="136"/>
      <c r="AG18" s="136"/>
      <c r="AH18" s="136"/>
    </row>
    <row r="19" spans="1:40" x14ac:dyDescent="0.2">
      <c r="A19" s="92" t="s">
        <v>525</v>
      </c>
      <c r="B19" s="92" t="s">
        <v>17</v>
      </c>
      <c r="G19" s="93">
        <v>1</v>
      </c>
      <c r="H19" s="93">
        <v>1</v>
      </c>
      <c r="J19" s="93">
        <v>2</v>
      </c>
      <c r="K19" s="93">
        <v>3</v>
      </c>
      <c r="L19" s="93">
        <v>1</v>
      </c>
      <c r="M19" s="93">
        <v>3</v>
      </c>
      <c r="N19" s="93">
        <v>3</v>
      </c>
      <c r="O19" s="93">
        <v>1</v>
      </c>
      <c r="P19" s="93">
        <v>1</v>
      </c>
      <c r="Q19" s="93">
        <v>3</v>
      </c>
      <c r="R19" s="93">
        <v>2</v>
      </c>
      <c r="S19" s="104">
        <v>36</v>
      </c>
      <c r="T19" s="152">
        <f t="shared" si="0"/>
        <v>14.4</v>
      </c>
      <c r="U19" s="105">
        <f t="shared" si="1"/>
        <v>10.799999999999999</v>
      </c>
      <c r="V19" s="105">
        <f t="shared" si="2"/>
        <v>5.3999999999999995</v>
      </c>
      <c r="W19" s="140">
        <v>4</v>
      </c>
      <c r="X19" s="144" t="s">
        <v>495</v>
      </c>
      <c r="Y19" s="137">
        <v>2</v>
      </c>
      <c r="Z19" s="143">
        <v>1</v>
      </c>
      <c r="AA19" s="169">
        <v>1</v>
      </c>
      <c r="AB19" s="181">
        <f t="shared" si="3"/>
        <v>18</v>
      </c>
      <c r="AC19" s="136">
        <f t="shared" si="4"/>
        <v>13.5</v>
      </c>
      <c r="AD19" s="187">
        <f t="shared" si="5"/>
        <v>9</v>
      </c>
      <c r="AE19" s="182">
        <v>1</v>
      </c>
      <c r="AF19" s="136"/>
      <c r="AG19" s="136"/>
      <c r="AH19" s="136"/>
    </row>
    <row r="20" spans="1:40" x14ac:dyDescent="0.2">
      <c r="A20" s="92" t="s">
        <v>437</v>
      </c>
      <c r="B20" s="92" t="s">
        <v>509</v>
      </c>
      <c r="G20" s="93">
        <v>1</v>
      </c>
      <c r="I20" s="93">
        <v>1</v>
      </c>
      <c r="J20" s="93">
        <v>3</v>
      </c>
      <c r="K20" s="93">
        <v>5</v>
      </c>
      <c r="L20" s="93">
        <v>2</v>
      </c>
      <c r="M20" s="93">
        <v>4</v>
      </c>
      <c r="N20" s="93">
        <v>4</v>
      </c>
      <c r="O20" s="93">
        <v>2</v>
      </c>
      <c r="P20" s="93">
        <v>1</v>
      </c>
      <c r="Q20" s="93">
        <v>3</v>
      </c>
      <c r="R20" s="93">
        <v>2</v>
      </c>
      <c r="S20" s="104">
        <v>52</v>
      </c>
      <c r="T20" s="152">
        <f t="shared" si="0"/>
        <v>20.8</v>
      </c>
      <c r="U20" s="105">
        <f t="shared" si="1"/>
        <v>15.6</v>
      </c>
      <c r="V20" s="105">
        <f t="shared" si="2"/>
        <v>7.8</v>
      </c>
      <c r="W20" s="140">
        <v>1</v>
      </c>
      <c r="X20" s="144" t="s">
        <v>495</v>
      </c>
      <c r="Y20" s="137">
        <v>2</v>
      </c>
      <c r="Z20" s="143">
        <v>1</v>
      </c>
      <c r="AA20" s="169">
        <v>1</v>
      </c>
      <c r="AB20" s="181">
        <f t="shared" si="3"/>
        <v>26</v>
      </c>
      <c r="AC20" s="136">
        <f t="shared" si="4"/>
        <v>19.5</v>
      </c>
      <c r="AD20" s="187">
        <f t="shared" si="5"/>
        <v>13</v>
      </c>
      <c r="AE20" s="182"/>
      <c r="AF20" s="136"/>
      <c r="AG20" s="136"/>
      <c r="AH20" s="136"/>
    </row>
    <row r="21" spans="1:40" ht="16" thickBot="1" x14ac:dyDescent="0.25">
      <c r="A21" s="92" t="s">
        <v>437</v>
      </c>
      <c r="B21" s="92" t="s">
        <v>20</v>
      </c>
      <c r="D21" s="93">
        <v>1</v>
      </c>
      <c r="G21" s="93">
        <v>2</v>
      </c>
      <c r="K21" s="93">
        <v>1</v>
      </c>
      <c r="L21" s="93">
        <v>2</v>
      </c>
      <c r="M21" s="93">
        <v>2</v>
      </c>
      <c r="O21" s="93">
        <v>1</v>
      </c>
      <c r="P21" s="93">
        <v>1</v>
      </c>
      <c r="Q21" s="93">
        <v>1</v>
      </c>
      <c r="R21" s="93">
        <v>1</v>
      </c>
      <c r="S21" s="104">
        <v>23</v>
      </c>
      <c r="T21" s="152">
        <f t="shared" si="0"/>
        <v>9.2000000000000011</v>
      </c>
      <c r="U21" s="105">
        <f t="shared" si="1"/>
        <v>6.8999999999999995</v>
      </c>
      <c r="V21" s="105">
        <f t="shared" si="2"/>
        <v>3.4499999999999997</v>
      </c>
      <c r="W21" s="140"/>
      <c r="X21" s="144" t="s">
        <v>495</v>
      </c>
      <c r="Y21" s="137">
        <v>2</v>
      </c>
      <c r="Z21" s="143">
        <v>1</v>
      </c>
      <c r="AA21" s="169">
        <v>1</v>
      </c>
      <c r="AB21" s="181">
        <f t="shared" si="3"/>
        <v>11.5</v>
      </c>
      <c r="AC21" s="136">
        <f t="shared" si="4"/>
        <v>8.625</v>
      </c>
      <c r="AD21" s="187">
        <f t="shared" si="5"/>
        <v>5.75</v>
      </c>
      <c r="AE21" s="182"/>
      <c r="AF21" s="136"/>
      <c r="AG21" s="136"/>
      <c r="AH21" s="136"/>
    </row>
    <row r="22" spans="1:40" x14ac:dyDescent="0.2">
      <c r="A22" s="92" t="s">
        <v>525</v>
      </c>
      <c r="B22" s="92" t="s">
        <v>21</v>
      </c>
      <c r="D22" s="93">
        <v>1</v>
      </c>
      <c r="G22" s="93">
        <v>6</v>
      </c>
      <c r="H22" s="93">
        <v>2</v>
      </c>
      <c r="J22" s="93">
        <v>1</v>
      </c>
      <c r="K22" s="93">
        <v>8</v>
      </c>
      <c r="L22" s="93">
        <v>3</v>
      </c>
      <c r="M22" s="93">
        <v>4</v>
      </c>
      <c r="N22" s="93">
        <v>3</v>
      </c>
      <c r="O22" s="93">
        <v>3</v>
      </c>
      <c r="P22" s="93">
        <v>2</v>
      </c>
      <c r="Q22" s="93">
        <v>3</v>
      </c>
      <c r="R22" s="93">
        <v>3</v>
      </c>
      <c r="S22" s="104">
        <v>74</v>
      </c>
      <c r="T22" s="152">
        <f t="shared" si="0"/>
        <v>29.6</v>
      </c>
      <c r="U22" s="105">
        <f t="shared" si="1"/>
        <v>22.2</v>
      </c>
      <c r="V22" s="105">
        <f t="shared" si="2"/>
        <v>11.1</v>
      </c>
      <c r="W22" s="140">
        <v>7</v>
      </c>
      <c r="X22" s="144" t="s">
        <v>495</v>
      </c>
      <c r="Y22" s="137">
        <v>2</v>
      </c>
      <c r="Z22" s="143">
        <v>1</v>
      </c>
      <c r="AA22" s="169">
        <v>1</v>
      </c>
      <c r="AB22" s="181">
        <f t="shared" si="3"/>
        <v>37</v>
      </c>
      <c r="AC22" s="136">
        <f t="shared" si="4"/>
        <v>27.75</v>
      </c>
      <c r="AD22" s="187">
        <f t="shared" si="5"/>
        <v>18.5</v>
      </c>
      <c r="AE22" s="182">
        <v>3</v>
      </c>
      <c r="AF22" s="136"/>
      <c r="AG22" s="136"/>
      <c r="AH22" s="136"/>
      <c r="AJ22" s="208" t="s">
        <v>510</v>
      </c>
      <c r="AK22" s="209"/>
      <c r="AL22" s="209"/>
      <c r="AM22" s="209"/>
      <c r="AN22" s="210"/>
    </row>
    <row r="23" spans="1:40" x14ac:dyDescent="0.2">
      <c r="A23" s="92" t="s">
        <v>524</v>
      </c>
      <c r="B23" s="92" t="s">
        <v>511</v>
      </c>
      <c r="E23" s="93">
        <v>1</v>
      </c>
      <c r="K23" s="93">
        <v>1</v>
      </c>
      <c r="O23" s="93">
        <v>1</v>
      </c>
      <c r="P23" s="93">
        <v>1</v>
      </c>
      <c r="Q23" s="93">
        <v>1</v>
      </c>
      <c r="S23" s="104">
        <v>9</v>
      </c>
      <c r="T23" s="152">
        <f t="shared" si="0"/>
        <v>3.6</v>
      </c>
      <c r="U23" s="105">
        <f t="shared" si="1"/>
        <v>2.6999999999999997</v>
      </c>
      <c r="V23" s="105">
        <f t="shared" si="2"/>
        <v>1.3499999999999999</v>
      </c>
      <c r="W23" s="140"/>
      <c r="X23" s="144" t="s">
        <v>508</v>
      </c>
      <c r="Y23" s="137">
        <v>1</v>
      </c>
      <c r="Z23" s="143">
        <v>1</v>
      </c>
      <c r="AA23" s="169">
        <v>1</v>
      </c>
      <c r="AB23" s="181">
        <f t="shared" si="3"/>
        <v>4.5</v>
      </c>
      <c r="AC23" s="136">
        <f t="shared" si="4"/>
        <v>3.375</v>
      </c>
      <c r="AD23" s="187">
        <f t="shared" si="5"/>
        <v>2.25</v>
      </c>
      <c r="AE23" s="182"/>
      <c r="AF23" s="136"/>
      <c r="AG23" s="136"/>
      <c r="AH23" s="136"/>
      <c r="AJ23" s="119"/>
      <c r="AN23" s="120"/>
    </row>
    <row r="24" spans="1:40" x14ac:dyDescent="0.2">
      <c r="A24" s="92" t="s">
        <v>525</v>
      </c>
      <c r="B24" s="92" t="s">
        <v>362</v>
      </c>
      <c r="E24" s="93">
        <v>1</v>
      </c>
      <c r="G24" s="93">
        <v>2</v>
      </c>
      <c r="H24" s="93">
        <v>2</v>
      </c>
      <c r="K24" s="93">
        <v>3</v>
      </c>
      <c r="M24" s="93">
        <v>2</v>
      </c>
      <c r="N24" s="93">
        <v>1</v>
      </c>
      <c r="O24" s="93">
        <v>1</v>
      </c>
      <c r="P24" s="93">
        <v>1</v>
      </c>
      <c r="Q24" s="93">
        <v>1</v>
      </c>
      <c r="R24" s="93">
        <v>1</v>
      </c>
      <c r="S24" s="104">
        <v>28</v>
      </c>
      <c r="T24" s="152">
        <f t="shared" si="0"/>
        <v>11.200000000000001</v>
      </c>
      <c r="U24" s="105">
        <f t="shared" si="1"/>
        <v>8.4</v>
      </c>
      <c r="V24" s="105">
        <f t="shared" si="2"/>
        <v>4.2</v>
      </c>
      <c r="W24" s="140">
        <v>1</v>
      </c>
      <c r="X24" s="144" t="s">
        <v>495</v>
      </c>
      <c r="Y24" s="137">
        <v>2</v>
      </c>
      <c r="Z24" s="143">
        <v>1</v>
      </c>
      <c r="AA24" s="169">
        <v>1</v>
      </c>
      <c r="AB24" s="181">
        <f t="shared" si="3"/>
        <v>14</v>
      </c>
      <c r="AC24" s="136">
        <f t="shared" si="4"/>
        <v>10.5</v>
      </c>
      <c r="AD24" s="187">
        <f t="shared" si="5"/>
        <v>7</v>
      </c>
      <c r="AE24" s="182"/>
      <c r="AF24" s="136"/>
      <c r="AG24" s="136"/>
      <c r="AH24" s="136"/>
      <c r="AJ24" s="121" t="s">
        <v>473</v>
      </c>
      <c r="AK24" s="122" t="s">
        <v>512</v>
      </c>
      <c r="AL24" s="123">
        <v>20</v>
      </c>
      <c r="AM24" s="122" t="s">
        <v>513</v>
      </c>
      <c r="AN24" s="124">
        <f>T49*AL24</f>
        <v>10528</v>
      </c>
    </row>
    <row r="25" spans="1:40" x14ac:dyDescent="0.2">
      <c r="A25" s="92" t="s">
        <v>525</v>
      </c>
      <c r="B25" s="92" t="s">
        <v>427</v>
      </c>
      <c r="D25" s="93">
        <v>1</v>
      </c>
      <c r="S25" s="104">
        <v>1</v>
      </c>
      <c r="T25" s="152">
        <f t="shared" si="0"/>
        <v>0.4</v>
      </c>
      <c r="U25" s="105">
        <f t="shared" si="1"/>
        <v>0.3</v>
      </c>
      <c r="V25" s="105">
        <f t="shared" si="2"/>
        <v>0.15</v>
      </c>
      <c r="W25" s="140"/>
      <c r="X25" s="144">
        <v>1</v>
      </c>
      <c r="Y25" s="137">
        <v>1</v>
      </c>
      <c r="Z25" s="143">
        <v>1</v>
      </c>
      <c r="AA25" s="137">
        <v>0</v>
      </c>
      <c r="AB25" s="181">
        <f t="shared" si="3"/>
        <v>0.5</v>
      </c>
      <c r="AC25" s="136">
        <f t="shared" si="4"/>
        <v>0.375</v>
      </c>
      <c r="AD25" s="187">
        <f t="shared" si="5"/>
        <v>0.25</v>
      </c>
      <c r="AE25" s="182"/>
      <c r="AF25" s="136"/>
      <c r="AG25" s="136"/>
      <c r="AH25" s="136"/>
      <c r="AJ25" s="125" t="s">
        <v>474</v>
      </c>
      <c r="AK25" s="122" t="s">
        <v>512</v>
      </c>
      <c r="AL25" s="123">
        <v>7</v>
      </c>
      <c r="AM25" s="122" t="s">
        <v>513</v>
      </c>
      <c r="AN25" s="126">
        <f>U49*AL25</f>
        <v>2763.6000000000004</v>
      </c>
    </row>
    <row r="26" spans="1:40" x14ac:dyDescent="0.2">
      <c r="A26" s="92" t="s">
        <v>524</v>
      </c>
      <c r="B26" s="92" t="s">
        <v>22</v>
      </c>
      <c r="G26" s="93">
        <v>4</v>
      </c>
      <c r="H26" s="93">
        <v>3</v>
      </c>
      <c r="J26" s="93">
        <v>1</v>
      </c>
      <c r="K26" s="93">
        <v>4</v>
      </c>
      <c r="L26" s="93">
        <v>2</v>
      </c>
      <c r="M26" s="93">
        <v>2</v>
      </c>
      <c r="N26" s="93">
        <v>2</v>
      </c>
      <c r="O26" s="93">
        <v>1</v>
      </c>
      <c r="P26" s="93">
        <v>2</v>
      </c>
      <c r="Q26" s="93">
        <v>2</v>
      </c>
      <c r="R26" s="93">
        <v>2</v>
      </c>
      <c r="S26" s="104">
        <v>46</v>
      </c>
      <c r="T26" s="152">
        <f t="shared" si="0"/>
        <v>18.400000000000002</v>
      </c>
      <c r="U26" s="105">
        <f t="shared" si="1"/>
        <v>13.799999999999999</v>
      </c>
      <c r="V26" s="105">
        <f t="shared" si="2"/>
        <v>6.8999999999999995</v>
      </c>
      <c r="W26" s="190">
        <v>8</v>
      </c>
      <c r="X26" s="144" t="s">
        <v>495</v>
      </c>
      <c r="Y26" s="137">
        <v>2</v>
      </c>
      <c r="Z26" s="143">
        <v>1</v>
      </c>
      <c r="AA26" s="170">
        <v>2</v>
      </c>
      <c r="AB26" s="181">
        <f t="shared" si="3"/>
        <v>23</v>
      </c>
      <c r="AC26" s="136">
        <f t="shared" si="4"/>
        <v>17.25</v>
      </c>
      <c r="AD26" s="187">
        <f t="shared" si="5"/>
        <v>11.5</v>
      </c>
      <c r="AE26" s="182">
        <v>2</v>
      </c>
      <c r="AF26" s="136"/>
      <c r="AG26" s="136"/>
      <c r="AH26" s="136"/>
      <c r="AJ26" s="127" t="s">
        <v>475</v>
      </c>
      <c r="AK26" s="122" t="s">
        <v>512</v>
      </c>
      <c r="AL26" s="123">
        <v>5</v>
      </c>
      <c r="AM26" s="122" t="s">
        <v>513</v>
      </c>
      <c r="AN26" s="126">
        <f>V49*AL26</f>
        <v>987.00000000000023</v>
      </c>
    </row>
    <row r="27" spans="1:40" ht="16" thickBot="1" x14ac:dyDescent="0.25">
      <c r="A27" s="92" t="s">
        <v>439</v>
      </c>
      <c r="B27" s="92" t="s">
        <v>24</v>
      </c>
      <c r="D27" s="93">
        <v>1</v>
      </c>
      <c r="G27" s="93">
        <v>4</v>
      </c>
      <c r="K27" s="93">
        <v>4</v>
      </c>
      <c r="L27" s="93">
        <v>1</v>
      </c>
      <c r="M27" s="93">
        <v>3</v>
      </c>
      <c r="N27" s="93">
        <v>1</v>
      </c>
      <c r="O27" s="93">
        <v>1</v>
      </c>
      <c r="Q27" s="93">
        <v>2</v>
      </c>
      <c r="R27" s="93">
        <v>2</v>
      </c>
      <c r="S27" s="104">
        <v>36</v>
      </c>
      <c r="T27" s="152">
        <f t="shared" si="0"/>
        <v>14.4</v>
      </c>
      <c r="U27" s="105">
        <f t="shared" si="1"/>
        <v>10.799999999999999</v>
      </c>
      <c r="V27" s="105">
        <f t="shared" si="2"/>
        <v>5.3999999999999995</v>
      </c>
      <c r="W27" s="140">
        <v>4</v>
      </c>
      <c r="X27" s="144" t="s">
        <v>495</v>
      </c>
      <c r="Y27" s="137">
        <v>2</v>
      </c>
      <c r="Z27" s="143">
        <v>1</v>
      </c>
      <c r="AA27" s="169">
        <v>1</v>
      </c>
      <c r="AB27" s="181">
        <f t="shared" si="3"/>
        <v>18</v>
      </c>
      <c r="AC27" s="136">
        <f t="shared" si="4"/>
        <v>13.5</v>
      </c>
      <c r="AD27" s="187">
        <f t="shared" si="5"/>
        <v>9</v>
      </c>
      <c r="AE27" s="182">
        <v>2</v>
      </c>
      <c r="AF27" s="136"/>
      <c r="AG27" s="136"/>
      <c r="AH27" s="136"/>
      <c r="AJ27" s="128"/>
      <c r="AK27" s="129"/>
      <c r="AL27" s="129"/>
      <c r="AM27" s="129"/>
      <c r="AN27" s="130"/>
    </row>
    <row r="28" spans="1:40" x14ac:dyDescent="0.2">
      <c r="A28" s="92" t="s">
        <v>437</v>
      </c>
      <c r="B28" s="92" t="s">
        <v>25</v>
      </c>
      <c r="G28" s="93">
        <v>7</v>
      </c>
      <c r="H28" s="93">
        <v>3</v>
      </c>
      <c r="I28" s="93">
        <v>1</v>
      </c>
      <c r="J28" s="93">
        <v>2</v>
      </c>
      <c r="K28" s="93">
        <v>5</v>
      </c>
      <c r="L28" s="93">
        <v>2</v>
      </c>
      <c r="M28" s="93">
        <v>3</v>
      </c>
      <c r="N28" s="93">
        <v>2</v>
      </c>
      <c r="O28" s="93">
        <v>2</v>
      </c>
      <c r="Q28" s="93">
        <v>2</v>
      </c>
      <c r="R28" s="93">
        <v>4</v>
      </c>
      <c r="S28" s="104">
        <v>61</v>
      </c>
      <c r="T28" s="152">
        <f t="shared" si="0"/>
        <v>24.400000000000002</v>
      </c>
      <c r="U28" s="105">
        <f t="shared" si="1"/>
        <v>18.3</v>
      </c>
      <c r="V28" s="105">
        <f t="shared" si="2"/>
        <v>9.15</v>
      </c>
      <c r="W28" s="140">
        <v>1</v>
      </c>
      <c r="X28" s="144" t="s">
        <v>495</v>
      </c>
      <c r="Y28" s="137">
        <v>2</v>
      </c>
      <c r="Z28" s="143">
        <v>1</v>
      </c>
      <c r="AA28" s="169">
        <v>1</v>
      </c>
      <c r="AB28" s="181">
        <f t="shared" si="3"/>
        <v>30.5</v>
      </c>
      <c r="AC28" s="136">
        <f t="shared" si="4"/>
        <v>22.875</v>
      </c>
      <c r="AD28" s="187">
        <f t="shared" si="5"/>
        <v>15.25</v>
      </c>
      <c r="AE28" s="182">
        <v>1</v>
      </c>
      <c r="AF28" s="136"/>
      <c r="AG28" s="136"/>
      <c r="AH28" s="136"/>
    </row>
    <row r="29" spans="1:40" ht="16" thickBot="1" x14ac:dyDescent="0.25">
      <c r="A29" s="92" t="s">
        <v>437</v>
      </c>
      <c r="B29" s="92" t="s">
        <v>27</v>
      </c>
      <c r="F29" s="93">
        <v>1</v>
      </c>
      <c r="G29" s="93">
        <v>3</v>
      </c>
      <c r="I29" s="93">
        <v>1</v>
      </c>
      <c r="J29" s="93">
        <v>2</v>
      </c>
      <c r="K29" s="93">
        <v>7</v>
      </c>
      <c r="L29" s="93">
        <v>2</v>
      </c>
      <c r="M29" s="93">
        <v>5</v>
      </c>
      <c r="N29" s="93">
        <v>4</v>
      </c>
      <c r="O29" s="93">
        <v>3</v>
      </c>
      <c r="P29" s="93">
        <v>3</v>
      </c>
      <c r="Q29" s="93">
        <v>4</v>
      </c>
      <c r="R29" s="93">
        <v>1</v>
      </c>
      <c r="S29" s="104">
        <v>66</v>
      </c>
      <c r="T29" s="152">
        <f t="shared" si="0"/>
        <v>26.400000000000002</v>
      </c>
      <c r="U29" s="105">
        <f t="shared" si="1"/>
        <v>19.8</v>
      </c>
      <c r="V29" s="105">
        <f t="shared" si="2"/>
        <v>9.9</v>
      </c>
      <c r="W29" s="140"/>
      <c r="X29" s="144" t="s">
        <v>495</v>
      </c>
      <c r="Y29" s="137">
        <v>2</v>
      </c>
      <c r="Z29" s="143">
        <v>1</v>
      </c>
      <c r="AA29" s="169">
        <v>1</v>
      </c>
      <c r="AB29" s="181">
        <f t="shared" si="3"/>
        <v>33</v>
      </c>
      <c r="AC29" s="136">
        <f t="shared" si="4"/>
        <v>24.75</v>
      </c>
      <c r="AD29" s="187">
        <f t="shared" si="5"/>
        <v>16.5</v>
      </c>
      <c r="AE29" s="182"/>
      <c r="AF29" s="136"/>
      <c r="AG29" s="136"/>
      <c r="AH29" s="136"/>
    </row>
    <row r="30" spans="1:40" x14ac:dyDescent="0.2">
      <c r="A30" s="92" t="s">
        <v>437</v>
      </c>
      <c r="B30" s="92" t="s">
        <v>28</v>
      </c>
      <c r="G30" s="93">
        <v>5</v>
      </c>
      <c r="H30" s="93">
        <v>2</v>
      </c>
      <c r="I30" s="93">
        <v>1</v>
      </c>
      <c r="K30" s="93">
        <v>14</v>
      </c>
      <c r="L30" s="93">
        <v>4</v>
      </c>
      <c r="M30" s="93">
        <v>3</v>
      </c>
      <c r="N30" s="93">
        <v>1</v>
      </c>
      <c r="O30" s="93">
        <v>1</v>
      </c>
      <c r="P30" s="93">
        <v>1</v>
      </c>
      <c r="Q30" s="93">
        <v>2</v>
      </c>
      <c r="R30" s="93">
        <v>1</v>
      </c>
      <c r="S30" s="104">
        <v>66</v>
      </c>
      <c r="T30" s="152">
        <f t="shared" si="0"/>
        <v>26.400000000000002</v>
      </c>
      <c r="U30" s="105">
        <f t="shared" si="1"/>
        <v>19.8</v>
      </c>
      <c r="V30" s="105">
        <f t="shared" si="2"/>
        <v>9.9</v>
      </c>
      <c r="W30" s="140">
        <v>1</v>
      </c>
      <c r="X30" s="144" t="s">
        <v>495</v>
      </c>
      <c r="Y30" s="137">
        <v>2</v>
      </c>
      <c r="Z30" s="143">
        <v>1</v>
      </c>
      <c r="AA30" s="169">
        <v>1</v>
      </c>
      <c r="AB30" s="181">
        <f t="shared" si="3"/>
        <v>33</v>
      </c>
      <c r="AC30" s="136">
        <f t="shared" si="4"/>
        <v>24.75</v>
      </c>
      <c r="AD30" s="187">
        <f t="shared" si="5"/>
        <v>16.5</v>
      </c>
      <c r="AE30" s="182"/>
      <c r="AF30" s="136"/>
      <c r="AG30" s="136"/>
      <c r="AH30" s="136"/>
      <c r="AJ30" s="208" t="s">
        <v>514</v>
      </c>
      <c r="AK30" s="209"/>
      <c r="AL30" s="209"/>
      <c r="AM30" s="209"/>
      <c r="AN30" s="210"/>
    </row>
    <row r="31" spans="1:40" x14ac:dyDescent="0.2">
      <c r="A31" s="92" t="s">
        <v>525</v>
      </c>
      <c r="B31" s="92" t="s">
        <v>32</v>
      </c>
      <c r="G31" s="93">
        <v>4</v>
      </c>
      <c r="H31" s="93">
        <v>1</v>
      </c>
      <c r="I31" s="93">
        <v>1</v>
      </c>
      <c r="J31" s="93">
        <v>3</v>
      </c>
      <c r="K31" s="93">
        <v>7</v>
      </c>
      <c r="L31" s="93">
        <v>2</v>
      </c>
      <c r="M31" s="93">
        <v>3</v>
      </c>
      <c r="N31" s="93">
        <v>3</v>
      </c>
      <c r="O31" s="93">
        <v>3</v>
      </c>
      <c r="Q31" s="93">
        <v>2</v>
      </c>
      <c r="R31" s="93">
        <v>3</v>
      </c>
      <c r="S31" s="104">
        <v>58</v>
      </c>
      <c r="T31" s="152">
        <f t="shared" si="0"/>
        <v>23.200000000000003</v>
      </c>
      <c r="U31" s="105">
        <f t="shared" si="1"/>
        <v>17.399999999999999</v>
      </c>
      <c r="V31" s="105">
        <f t="shared" si="2"/>
        <v>8.6999999999999993</v>
      </c>
      <c r="W31" s="140">
        <v>4</v>
      </c>
      <c r="X31" s="144" t="s">
        <v>495</v>
      </c>
      <c r="Y31" s="137">
        <v>2</v>
      </c>
      <c r="Z31" s="143">
        <v>1</v>
      </c>
      <c r="AA31" s="169">
        <v>1</v>
      </c>
      <c r="AB31" s="181">
        <f t="shared" si="3"/>
        <v>29</v>
      </c>
      <c r="AC31" s="136">
        <f t="shared" si="4"/>
        <v>21.75</v>
      </c>
      <c r="AD31" s="187">
        <f t="shared" si="5"/>
        <v>14.5</v>
      </c>
      <c r="AE31" s="182"/>
      <c r="AF31" s="136"/>
      <c r="AG31" s="136"/>
      <c r="AH31" s="136"/>
      <c r="AJ31" s="119"/>
      <c r="AN31" s="120"/>
    </row>
    <row r="32" spans="1:40" x14ac:dyDescent="0.2">
      <c r="A32" s="92" t="s">
        <v>437</v>
      </c>
      <c r="B32" s="92" t="s">
        <v>370</v>
      </c>
      <c r="G32" s="93">
        <v>2</v>
      </c>
      <c r="H32" s="93">
        <v>1</v>
      </c>
      <c r="J32" s="93">
        <v>1</v>
      </c>
      <c r="K32" s="93">
        <v>1</v>
      </c>
      <c r="L32" s="93">
        <v>1</v>
      </c>
      <c r="S32" s="104">
        <v>11</v>
      </c>
      <c r="T32" s="152">
        <f t="shared" si="0"/>
        <v>4.4000000000000004</v>
      </c>
      <c r="U32" s="105">
        <f t="shared" si="1"/>
        <v>3.3</v>
      </c>
      <c r="V32" s="105">
        <f t="shared" si="2"/>
        <v>1.65</v>
      </c>
      <c r="W32" s="140"/>
      <c r="X32" s="144" t="s">
        <v>508</v>
      </c>
      <c r="Y32" s="137">
        <v>1</v>
      </c>
      <c r="Z32" s="143">
        <v>1</v>
      </c>
      <c r="AA32" s="169">
        <v>1</v>
      </c>
      <c r="AB32" s="181">
        <f t="shared" si="3"/>
        <v>5.5</v>
      </c>
      <c r="AC32" s="136">
        <f t="shared" si="4"/>
        <v>4.125</v>
      </c>
      <c r="AD32" s="187">
        <f t="shared" si="5"/>
        <v>2.75</v>
      </c>
      <c r="AE32" s="182"/>
      <c r="AF32" s="136"/>
      <c r="AG32" s="136"/>
      <c r="AH32" s="136"/>
      <c r="AJ32" s="121" t="s">
        <v>473</v>
      </c>
      <c r="AK32" s="92">
        <v>1</v>
      </c>
      <c r="AL32" s="122" t="s">
        <v>10</v>
      </c>
      <c r="AM32" s="131">
        <f>10*AL24</f>
        <v>200</v>
      </c>
      <c r="AN32" s="120"/>
    </row>
    <row r="33" spans="1:40" x14ac:dyDescent="0.2">
      <c r="A33" s="92" t="s">
        <v>437</v>
      </c>
      <c r="B33" s="92" t="s">
        <v>34</v>
      </c>
      <c r="D33" s="93">
        <v>1</v>
      </c>
      <c r="G33" s="93">
        <v>1</v>
      </c>
      <c r="K33" s="93">
        <v>2</v>
      </c>
      <c r="L33" s="93">
        <v>1</v>
      </c>
      <c r="M33" s="93">
        <v>2</v>
      </c>
      <c r="N33" s="93">
        <v>1</v>
      </c>
      <c r="O33" s="93">
        <v>1</v>
      </c>
      <c r="P33" s="93">
        <v>1</v>
      </c>
      <c r="Q33" s="93">
        <v>1</v>
      </c>
      <c r="S33" s="104">
        <v>21</v>
      </c>
      <c r="T33" s="152">
        <f t="shared" si="0"/>
        <v>8.4</v>
      </c>
      <c r="U33" s="105">
        <f t="shared" si="1"/>
        <v>6.3</v>
      </c>
      <c r="V33" s="105">
        <f t="shared" si="2"/>
        <v>3.15</v>
      </c>
      <c r="W33" s="163">
        <v>6</v>
      </c>
      <c r="X33" s="144" t="s">
        <v>495</v>
      </c>
      <c r="Y33" s="137">
        <v>2</v>
      </c>
      <c r="Z33" s="143">
        <v>1</v>
      </c>
      <c r="AA33" s="169">
        <v>1</v>
      </c>
      <c r="AB33" s="181">
        <f t="shared" si="3"/>
        <v>10.5</v>
      </c>
      <c r="AC33" s="136">
        <f t="shared" si="4"/>
        <v>7.875</v>
      </c>
      <c r="AD33" s="187">
        <f t="shared" si="5"/>
        <v>5.25</v>
      </c>
      <c r="AE33" s="182"/>
      <c r="AF33" s="136"/>
      <c r="AG33" s="136"/>
      <c r="AH33" s="136"/>
      <c r="AJ33" s="125" t="s">
        <v>474</v>
      </c>
      <c r="AK33" s="92">
        <v>2</v>
      </c>
      <c r="AL33" s="122" t="s">
        <v>22</v>
      </c>
      <c r="AM33" s="132">
        <f>U26*AL25</f>
        <v>96.6</v>
      </c>
      <c r="AN33" s="120"/>
    </row>
    <row r="34" spans="1:40" x14ac:dyDescent="0.2">
      <c r="A34" s="92" t="s">
        <v>437</v>
      </c>
      <c r="B34" s="92" t="s">
        <v>35</v>
      </c>
      <c r="H34" s="93">
        <v>1</v>
      </c>
      <c r="I34" s="93">
        <v>1</v>
      </c>
      <c r="J34" s="93">
        <v>2</v>
      </c>
      <c r="K34" s="93">
        <v>5</v>
      </c>
      <c r="L34" s="93">
        <v>2</v>
      </c>
      <c r="M34" s="93">
        <v>4</v>
      </c>
      <c r="N34" s="93">
        <v>1</v>
      </c>
      <c r="O34" s="93">
        <v>2</v>
      </c>
      <c r="Q34" s="93">
        <v>1</v>
      </c>
      <c r="R34" s="93">
        <v>1</v>
      </c>
      <c r="S34" s="104">
        <v>38</v>
      </c>
      <c r="T34" s="152">
        <f t="shared" si="0"/>
        <v>15.200000000000001</v>
      </c>
      <c r="U34" s="105">
        <f t="shared" si="1"/>
        <v>11.4</v>
      </c>
      <c r="V34" s="105">
        <f t="shared" si="2"/>
        <v>5.7</v>
      </c>
      <c r="W34" s="140"/>
      <c r="X34" s="144" t="s">
        <v>495</v>
      </c>
      <c r="Y34" s="137">
        <v>2</v>
      </c>
      <c r="Z34" s="143">
        <v>1</v>
      </c>
      <c r="AA34" s="169">
        <v>1</v>
      </c>
      <c r="AB34" s="181">
        <f t="shared" si="3"/>
        <v>19</v>
      </c>
      <c r="AC34" s="136">
        <f t="shared" si="4"/>
        <v>14.25</v>
      </c>
      <c r="AD34" s="187">
        <f t="shared" si="5"/>
        <v>9.5</v>
      </c>
      <c r="AE34" s="182"/>
      <c r="AF34" s="136"/>
      <c r="AG34" s="136"/>
      <c r="AH34" s="136"/>
      <c r="AJ34" s="119"/>
      <c r="AL34" s="122" t="s">
        <v>32</v>
      </c>
      <c r="AM34" s="132">
        <f>U31*AL25</f>
        <v>121.79999999999998</v>
      </c>
      <c r="AN34" s="120"/>
    </row>
    <row r="35" spans="1:40" x14ac:dyDescent="0.2">
      <c r="A35" s="92" t="s">
        <v>437</v>
      </c>
      <c r="B35" s="92" t="s">
        <v>36</v>
      </c>
      <c r="F35" s="93">
        <v>1</v>
      </c>
      <c r="G35" s="93">
        <v>7</v>
      </c>
      <c r="J35" s="93">
        <v>1</v>
      </c>
      <c r="K35" s="93">
        <v>11</v>
      </c>
      <c r="L35" s="93">
        <v>3</v>
      </c>
      <c r="M35" s="93">
        <v>2</v>
      </c>
      <c r="N35" s="93">
        <v>3</v>
      </c>
      <c r="O35" s="93">
        <v>2</v>
      </c>
      <c r="P35" s="93">
        <v>1</v>
      </c>
      <c r="Q35" s="93">
        <v>1</v>
      </c>
      <c r="R35" s="93">
        <v>2</v>
      </c>
      <c r="S35" s="104">
        <v>63</v>
      </c>
      <c r="T35" s="152">
        <f t="shared" si="0"/>
        <v>25.200000000000003</v>
      </c>
      <c r="U35" s="105">
        <f t="shared" si="1"/>
        <v>18.899999999999999</v>
      </c>
      <c r="V35" s="105">
        <f t="shared" si="2"/>
        <v>9.4499999999999993</v>
      </c>
      <c r="W35" s="140">
        <v>4</v>
      </c>
      <c r="X35" s="144" t="s">
        <v>495</v>
      </c>
      <c r="Y35" s="137">
        <v>2</v>
      </c>
      <c r="Z35" s="143">
        <v>1</v>
      </c>
      <c r="AA35" s="169">
        <v>1</v>
      </c>
      <c r="AB35" s="181">
        <f t="shared" si="3"/>
        <v>31.5</v>
      </c>
      <c r="AC35" s="136">
        <f t="shared" si="4"/>
        <v>23.625</v>
      </c>
      <c r="AD35" s="187">
        <f t="shared" si="5"/>
        <v>15.75</v>
      </c>
      <c r="AE35" s="182"/>
      <c r="AF35" s="136"/>
      <c r="AG35" s="136"/>
      <c r="AH35" s="136"/>
      <c r="AJ35" s="127" t="s">
        <v>475</v>
      </c>
      <c r="AK35" s="92">
        <v>10</v>
      </c>
      <c r="AL35" s="122" t="s">
        <v>3</v>
      </c>
      <c r="AM35" s="132">
        <f>10*AL26</f>
        <v>50</v>
      </c>
      <c r="AN35" s="120"/>
    </row>
    <row r="36" spans="1:40" x14ac:dyDescent="0.2">
      <c r="A36" s="92" t="s">
        <v>525</v>
      </c>
      <c r="B36" s="92" t="s">
        <v>377</v>
      </c>
      <c r="K36" s="93">
        <v>1</v>
      </c>
      <c r="L36" s="93">
        <v>2</v>
      </c>
      <c r="S36" s="104">
        <v>6</v>
      </c>
      <c r="T36" s="152">
        <f t="shared" si="0"/>
        <v>2.4000000000000004</v>
      </c>
      <c r="U36" s="105">
        <f t="shared" si="1"/>
        <v>1.7999999999999998</v>
      </c>
      <c r="V36" s="105">
        <f t="shared" si="2"/>
        <v>0.89999999999999991</v>
      </c>
      <c r="W36" s="140"/>
      <c r="X36" s="144" t="s">
        <v>508</v>
      </c>
      <c r="Y36" s="137">
        <v>1</v>
      </c>
      <c r="Z36" s="143">
        <v>1</v>
      </c>
      <c r="AA36" s="137"/>
      <c r="AB36" s="181">
        <f t="shared" si="3"/>
        <v>3</v>
      </c>
      <c r="AC36" s="136">
        <f t="shared" si="4"/>
        <v>2.25</v>
      </c>
      <c r="AD36" s="187">
        <f t="shared" si="5"/>
        <v>1.5</v>
      </c>
      <c r="AE36" s="182"/>
      <c r="AF36" s="136"/>
      <c r="AG36" s="136"/>
      <c r="AH36" s="136"/>
      <c r="AJ36" s="119"/>
      <c r="AL36" s="122" t="s">
        <v>4</v>
      </c>
      <c r="AM36" s="132">
        <f>5*AL26</f>
        <v>25</v>
      </c>
      <c r="AN36" s="120"/>
    </row>
    <row r="37" spans="1:40" x14ac:dyDescent="0.2">
      <c r="A37" s="92" t="s">
        <v>525</v>
      </c>
      <c r="B37" s="92" t="s">
        <v>38</v>
      </c>
      <c r="D37" s="93">
        <v>1</v>
      </c>
      <c r="G37" s="93">
        <v>1</v>
      </c>
      <c r="H37" s="93">
        <v>1</v>
      </c>
      <c r="K37" s="93">
        <v>1</v>
      </c>
      <c r="M37" s="93">
        <v>2</v>
      </c>
      <c r="N37" s="93">
        <v>2</v>
      </c>
      <c r="O37" s="93">
        <v>1</v>
      </c>
      <c r="P37" s="93">
        <v>2</v>
      </c>
      <c r="Q37" s="93">
        <v>1</v>
      </c>
      <c r="R37" s="93">
        <v>1</v>
      </c>
      <c r="S37" s="104">
        <v>21</v>
      </c>
      <c r="T37" s="152">
        <f t="shared" si="0"/>
        <v>8.4</v>
      </c>
      <c r="U37" s="105">
        <f t="shared" si="1"/>
        <v>6.3</v>
      </c>
      <c r="V37" s="105">
        <f t="shared" si="2"/>
        <v>3.15</v>
      </c>
      <c r="W37" s="140">
        <v>2</v>
      </c>
      <c r="X37" s="144" t="s">
        <v>495</v>
      </c>
      <c r="Y37" s="137">
        <v>2</v>
      </c>
      <c r="Z37" s="143">
        <v>1</v>
      </c>
      <c r="AA37" s="169">
        <v>1</v>
      </c>
      <c r="AB37" s="181">
        <f t="shared" si="3"/>
        <v>10.5</v>
      </c>
      <c r="AC37" s="136">
        <f t="shared" si="4"/>
        <v>7.875</v>
      </c>
      <c r="AD37" s="187">
        <f t="shared" si="5"/>
        <v>5.25</v>
      </c>
      <c r="AE37" s="182"/>
      <c r="AF37" s="136"/>
      <c r="AG37" s="136"/>
      <c r="AH37" s="136"/>
      <c r="AJ37" s="119"/>
      <c r="AL37" s="122" t="s">
        <v>5</v>
      </c>
      <c r="AM37" s="132">
        <f>4*AL26</f>
        <v>20</v>
      </c>
      <c r="AN37" s="120"/>
    </row>
    <row r="38" spans="1:40" x14ac:dyDescent="0.2">
      <c r="A38" s="92" t="s">
        <v>437</v>
      </c>
      <c r="B38" s="92" t="s">
        <v>515</v>
      </c>
      <c r="K38" s="93">
        <v>1</v>
      </c>
      <c r="S38" s="104">
        <v>2</v>
      </c>
      <c r="T38" s="152">
        <f t="shared" si="0"/>
        <v>0.8</v>
      </c>
      <c r="U38" s="105">
        <f t="shared" si="1"/>
        <v>0.6</v>
      </c>
      <c r="V38" s="105">
        <f t="shared" si="2"/>
        <v>0.3</v>
      </c>
      <c r="W38" s="140"/>
      <c r="X38" s="144">
        <v>1</v>
      </c>
      <c r="Y38" s="137">
        <v>1</v>
      </c>
      <c r="Z38" s="143">
        <v>1</v>
      </c>
      <c r="AA38" s="137"/>
      <c r="AB38" s="181">
        <f t="shared" si="3"/>
        <v>1</v>
      </c>
      <c r="AC38" s="136">
        <f t="shared" si="4"/>
        <v>0.75</v>
      </c>
      <c r="AD38" s="187">
        <f t="shared" si="5"/>
        <v>0.5</v>
      </c>
      <c r="AE38" s="182"/>
      <c r="AF38" s="136"/>
      <c r="AG38" s="136"/>
      <c r="AH38" s="136"/>
      <c r="AJ38" s="119"/>
      <c r="AL38" s="122" t="s">
        <v>121</v>
      </c>
      <c r="AM38" s="132">
        <f>11*AL26</f>
        <v>55</v>
      </c>
      <c r="AN38" s="120"/>
    </row>
    <row r="39" spans="1:40" x14ac:dyDescent="0.2">
      <c r="A39" s="92" t="s">
        <v>437</v>
      </c>
      <c r="B39" s="92" t="s">
        <v>516</v>
      </c>
      <c r="E39" s="93">
        <v>1</v>
      </c>
      <c r="S39" s="104">
        <v>1</v>
      </c>
      <c r="T39" s="152">
        <f t="shared" si="0"/>
        <v>0.4</v>
      </c>
      <c r="U39" s="105">
        <f t="shared" si="1"/>
        <v>0.3</v>
      </c>
      <c r="V39" s="105">
        <f t="shared" si="2"/>
        <v>0.15</v>
      </c>
      <c r="W39" s="140"/>
      <c r="X39" s="144">
        <v>1</v>
      </c>
      <c r="Y39" s="137">
        <v>1</v>
      </c>
      <c r="Z39" s="143">
        <v>1</v>
      </c>
      <c r="AA39" s="137"/>
      <c r="AB39" s="181">
        <f t="shared" si="3"/>
        <v>0.5</v>
      </c>
      <c r="AC39" s="136">
        <f t="shared" si="4"/>
        <v>0.375</v>
      </c>
      <c r="AD39" s="187">
        <f t="shared" si="5"/>
        <v>0.25</v>
      </c>
      <c r="AE39" s="182"/>
      <c r="AF39" s="136"/>
      <c r="AG39" s="136"/>
      <c r="AH39" s="136"/>
      <c r="AJ39" s="119"/>
      <c r="AL39" s="122" t="s">
        <v>14</v>
      </c>
      <c r="AM39" s="132">
        <f>6*AL26</f>
        <v>30</v>
      </c>
      <c r="AN39" s="120"/>
    </row>
    <row r="40" spans="1:40" x14ac:dyDescent="0.2">
      <c r="A40" s="92" t="s">
        <v>436</v>
      </c>
      <c r="B40" s="92" t="s">
        <v>517</v>
      </c>
      <c r="D40" s="93">
        <v>1</v>
      </c>
      <c r="E40" s="93">
        <v>1</v>
      </c>
      <c r="G40" s="93">
        <v>2</v>
      </c>
      <c r="K40" s="93">
        <v>1</v>
      </c>
      <c r="M40" s="93">
        <v>1</v>
      </c>
      <c r="N40" s="93">
        <v>1</v>
      </c>
      <c r="O40" s="93">
        <v>1</v>
      </c>
      <c r="S40" s="104">
        <v>14</v>
      </c>
      <c r="T40" s="152">
        <f t="shared" si="0"/>
        <v>5.6000000000000005</v>
      </c>
      <c r="U40" s="105">
        <f t="shared" si="1"/>
        <v>4.2</v>
      </c>
      <c r="V40" s="105">
        <f t="shared" si="2"/>
        <v>2.1</v>
      </c>
      <c r="W40" s="140"/>
      <c r="X40" s="144" t="s">
        <v>495</v>
      </c>
      <c r="Y40" s="137">
        <v>2</v>
      </c>
      <c r="Z40" s="143">
        <v>1</v>
      </c>
      <c r="AA40" s="137"/>
      <c r="AB40" s="181">
        <f t="shared" si="3"/>
        <v>7</v>
      </c>
      <c r="AC40" s="136">
        <f t="shared" si="4"/>
        <v>5.25</v>
      </c>
      <c r="AD40" s="187">
        <f t="shared" si="5"/>
        <v>3.5</v>
      </c>
      <c r="AE40" s="182"/>
      <c r="AF40" s="136"/>
      <c r="AG40" s="136"/>
      <c r="AH40" s="136"/>
      <c r="AJ40" s="119"/>
      <c r="AL40" s="122" t="s">
        <v>17</v>
      </c>
      <c r="AM40" s="132">
        <f>11*AL26</f>
        <v>55</v>
      </c>
      <c r="AN40" s="120"/>
    </row>
    <row r="41" spans="1:40" x14ac:dyDescent="0.2">
      <c r="A41" s="92" t="s">
        <v>437</v>
      </c>
      <c r="B41" s="92" t="s">
        <v>39</v>
      </c>
      <c r="G41" s="93">
        <v>5</v>
      </c>
      <c r="H41" s="93">
        <v>1</v>
      </c>
      <c r="I41" s="93">
        <v>2</v>
      </c>
      <c r="J41" s="93">
        <v>1</v>
      </c>
      <c r="K41" s="93">
        <v>7</v>
      </c>
      <c r="L41" s="93">
        <v>2</v>
      </c>
      <c r="M41" s="93">
        <v>5</v>
      </c>
      <c r="N41" s="93">
        <v>4</v>
      </c>
      <c r="O41" s="93">
        <v>2</v>
      </c>
      <c r="P41" s="93">
        <v>1</v>
      </c>
      <c r="Q41" s="93">
        <v>2</v>
      </c>
      <c r="R41" s="93">
        <v>2</v>
      </c>
      <c r="S41" s="104">
        <v>65</v>
      </c>
      <c r="T41" s="152">
        <f t="shared" si="0"/>
        <v>26</v>
      </c>
      <c r="U41" s="105">
        <f t="shared" si="1"/>
        <v>19.5</v>
      </c>
      <c r="V41" s="105">
        <f t="shared" si="2"/>
        <v>9.75</v>
      </c>
      <c r="W41" s="140">
        <v>5</v>
      </c>
      <c r="X41" s="144" t="s">
        <v>495</v>
      </c>
      <c r="Y41" s="137">
        <v>2</v>
      </c>
      <c r="Z41" s="143">
        <v>1</v>
      </c>
      <c r="AA41" s="168">
        <v>4</v>
      </c>
      <c r="AB41" s="181">
        <f t="shared" si="3"/>
        <v>32.5</v>
      </c>
      <c r="AC41" s="136">
        <f t="shared" si="4"/>
        <v>24.375</v>
      </c>
      <c r="AD41" s="187">
        <f t="shared" si="5"/>
        <v>16.25</v>
      </c>
      <c r="AE41" s="182"/>
      <c r="AF41" s="136"/>
      <c r="AG41" s="136"/>
      <c r="AH41" s="136"/>
      <c r="AJ41" s="119"/>
      <c r="AL41" s="122" t="s">
        <v>21</v>
      </c>
      <c r="AM41" s="132">
        <f>22*AL26</f>
        <v>110</v>
      </c>
      <c r="AN41" s="120"/>
    </row>
    <row r="42" spans="1:40" x14ac:dyDescent="0.2">
      <c r="A42" s="92" t="s">
        <v>439</v>
      </c>
      <c r="B42" s="92" t="s">
        <v>40</v>
      </c>
      <c r="D42" s="93">
        <v>1</v>
      </c>
      <c r="E42" s="93">
        <v>1</v>
      </c>
      <c r="G42" s="93">
        <v>2</v>
      </c>
      <c r="H42" s="93">
        <v>1</v>
      </c>
      <c r="M42" s="93">
        <v>1</v>
      </c>
      <c r="N42" s="93">
        <v>1</v>
      </c>
      <c r="O42" s="93">
        <v>2</v>
      </c>
      <c r="P42" s="93">
        <v>1</v>
      </c>
      <c r="Q42" s="93">
        <v>1</v>
      </c>
      <c r="R42" s="93">
        <v>1</v>
      </c>
      <c r="S42" s="104">
        <v>19</v>
      </c>
      <c r="T42" s="152">
        <f t="shared" si="0"/>
        <v>7.6000000000000005</v>
      </c>
      <c r="U42" s="105">
        <f t="shared" si="1"/>
        <v>5.7</v>
      </c>
      <c r="V42" s="105">
        <f t="shared" si="2"/>
        <v>2.85</v>
      </c>
      <c r="W42" s="140"/>
      <c r="X42" s="144" t="s">
        <v>495</v>
      </c>
      <c r="Y42" s="137">
        <v>2</v>
      </c>
      <c r="Z42" s="143">
        <v>1</v>
      </c>
      <c r="AA42" s="169">
        <v>1</v>
      </c>
      <c r="AB42" s="181">
        <f t="shared" si="3"/>
        <v>9.5</v>
      </c>
      <c r="AC42" s="136">
        <f t="shared" si="4"/>
        <v>7.125</v>
      </c>
      <c r="AD42" s="187">
        <f t="shared" si="5"/>
        <v>4.75</v>
      </c>
      <c r="AE42" s="182"/>
      <c r="AF42" s="136"/>
      <c r="AG42" s="136"/>
      <c r="AH42" s="136"/>
      <c r="AJ42" s="119"/>
      <c r="AL42" s="122" t="s">
        <v>24</v>
      </c>
      <c r="AM42" s="132">
        <f>11*AL26</f>
        <v>55</v>
      </c>
      <c r="AN42" s="120"/>
    </row>
    <row r="43" spans="1:40" x14ac:dyDescent="0.2">
      <c r="A43" s="92" t="s">
        <v>437</v>
      </c>
      <c r="B43" s="92" t="s">
        <v>518</v>
      </c>
      <c r="L43" s="93">
        <v>2</v>
      </c>
      <c r="S43" s="104">
        <v>4</v>
      </c>
      <c r="T43" s="152">
        <f t="shared" si="0"/>
        <v>1.6</v>
      </c>
      <c r="U43" s="105">
        <f t="shared" si="1"/>
        <v>1.2</v>
      </c>
      <c r="V43" s="105">
        <f t="shared" si="2"/>
        <v>0.6</v>
      </c>
      <c r="W43" s="140"/>
      <c r="X43" s="144">
        <v>1</v>
      </c>
      <c r="Y43" s="137">
        <v>1</v>
      </c>
      <c r="Z43" s="143">
        <v>1</v>
      </c>
      <c r="AA43" s="137"/>
      <c r="AB43" s="181">
        <f t="shared" si="3"/>
        <v>2</v>
      </c>
      <c r="AC43" s="136">
        <f t="shared" si="4"/>
        <v>1.5</v>
      </c>
      <c r="AD43" s="187">
        <f t="shared" si="5"/>
        <v>1</v>
      </c>
      <c r="AE43" s="182"/>
      <c r="AF43" s="136"/>
      <c r="AG43" s="136"/>
      <c r="AH43" s="136"/>
      <c r="AJ43" s="119"/>
      <c r="AL43" s="122" t="s">
        <v>25</v>
      </c>
      <c r="AM43" s="132">
        <f>18*AL26</f>
        <v>90</v>
      </c>
      <c r="AN43" s="120"/>
    </row>
    <row r="44" spans="1:40" ht="16" thickBot="1" x14ac:dyDescent="0.25">
      <c r="A44" s="92" t="s">
        <v>525</v>
      </c>
      <c r="B44" s="92" t="s">
        <v>304</v>
      </c>
      <c r="G44" s="93">
        <v>4</v>
      </c>
      <c r="H44" s="93">
        <v>1</v>
      </c>
      <c r="I44" s="93">
        <v>1</v>
      </c>
      <c r="J44" s="93">
        <v>3</v>
      </c>
      <c r="K44" s="93">
        <v>5</v>
      </c>
      <c r="L44" s="93">
        <v>3</v>
      </c>
      <c r="M44" s="93">
        <v>6</v>
      </c>
      <c r="N44" s="93">
        <v>3</v>
      </c>
      <c r="O44" s="93">
        <v>3</v>
      </c>
      <c r="P44" s="93">
        <v>2</v>
      </c>
      <c r="Q44" s="93">
        <v>3</v>
      </c>
      <c r="R44" s="93">
        <v>3</v>
      </c>
      <c r="S44" s="104">
        <v>67</v>
      </c>
      <c r="T44" s="152">
        <f t="shared" si="0"/>
        <v>26.8</v>
      </c>
      <c r="U44" s="105">
        <f t="shared" si="1"/>
        <v>20.099999999999998</v>
      </c>
      <c r="V44" s="105">
        <f t="shared" si="2"/>
        <v>10.049999999999999</v>
      </c>
      <c r="W44" s="140">
        <v>2</v>
      </c>
      <c r="X44" s="144" t="s">
        <v>495</v>
      </c>
      <c r="Y44" s="137">
        <v>2</v>
      </c>
      <c r="Z44" s="143">
        <v>1</v>
      </c>
      <c r="AA44" s="168">
        <v>4</v>
      </c>
      <c r="AB44" s="181">
        <f t="shared" si="3"/>
        <v>33.5</v>
      </c>
      <c r="AC44" s="136">
        <f t="shared" si="4"/>
        <v>25.125</v>
      </c>
      <c r="AD44" s="187">
        <f t="shared" si="5"/>
        <v>16.75</v>
      </c>
      <c r="AE44" s="182">
        <v>2</v>
      </c>
      <c r="AF44" s="136"/>
      <c r="AG44" s="136"/>
      <c r="AH44" s="136"/>
      <c r="AJ44" s="119"/>
      <c r="AL44" s="122" t="s">
        <v>34</v>
      </c>
      <c r="AM44" s="133">
        <f>6*AL26</f>
        <v>30</v>
      </c>
      <c r="AN44" s="120"/>
    </row>
    <row r="45" spans="1:40" ht="17" thickTop="1" thickBot="1" x14ac:dyDescent="0.25">
      <c r="A45" s="92" t="s">
        <v>437</v>
      </c>
      <c r="B45" s="92" t="s">
        <v>519</v>
      </c>
      <c r="D45" s="93">
        <v>1</v>
      </c>
      <c r="G45" s="93">
        <v>4</v>
      </c>
      <c r="K45" s="93">
        <v>3</v>
      </c>
      <c r="L45" s="93">
        <v>2</v>
      </c>
      <c r="S45" s="104">
        <v>19</v>
      </c>
      <c r="T45" s="152">
        <f t="shared" si="0"/>
        <v>7.6000000000000005</v>
      </c>
      <c r="U45" s="105">
        <f t="shared" si="1"/>
        <v>5.7</v>
      </c>
      <c r="V45" s="105">
        <f t="shared" si="2"/>
        <v>2.85</v>
      </c>
      <c r="W45" s="140"/>
      <c r="X45" s="144" t="s">
        <v>495</v>
      </c>
      <c r="Y45" s="137">
        <v>2</v>
      </c>
      <c r="Z45" s="143">
        <v>1</v>
      </c>
      <c r="AA45" s="169">
        <v>1</v>
      </c>
      <c r="AB45" s="181">
        <f t="shared" si="3"/>
        <v>9.5</v>
      </c>
      <c r="AC45" s="136">
        <f t="shared" si="4"/>
        <v>7.125</v>
      </c>
      <c r="AD45" s="187">
        <f t="shared" si="5"/>
        <v>4.75</v>
      </c>
      <c r="AE45" s="182"/>
      <c r="AF45" s="136"/>
      <c r="AG45" s="136"/>
      <c r="AH45" s="136"/>
      <c r="AJ45" s="128"/>
      <c r="AK45" s="129"/>
      <c r="AL45" s="129"/>
      <c r="AM45" s="134">
        <f>SUM(AM32:AM44)</f>
        <v>938.4</v>
      </c>
      <c r="AN45" s="135"/>
    </row>
    <row r="46" spans="1:40" x14ac:dyDescent="0.2">
      <c r="A46" s="92" t="s">
        <v>437</v>
      </c>
      <c r="B46" s="92" t="s">
        <v>41</v>
      </c>
      <c r="G46" s="93">
        <v>7</v>
      </c>
      <c r="J46" s="93">
        <v>3</v>
      </c>
      <c r="K46" s="93">
        <v>7</v>
      </c>
      <c r="L46" s="93">
        <v>2</v>
      </c>
      <c r="M46" s="93">
        <v>3</v>
      </c>
      <c r="N46" s="93">
        <v>3</v>
      </c>
      <c r="O46" s="93">
        <v>2</v>
      </c>
      <c r="P46" s="93">
        <v>1</v>
      </c>
      <c r="Q46" s="93">
        <v>3</v>
      </c>
      <c r="R46" s="93">
        <v>4</v>
      </c>
      <c r="S46" s="104">
        <v>64</v>
      </c>
      <c r="T46" s="152">
        <f t="shared" si="0"/>
        <v>25.6</v>
      </c>
      <c r="U46" s="105">
        <f t="shared" si="1"/>
        <v>19.2</v>
      </c>
      <c r="V46" s="105">
        <f t="shared" si="2"/>
        <v>9.6</v>
      </c>
      <c r="W46" s="140">
        <v>1</v>
      </c>
      <c r="X46" s="144" t="s">
        <v>495</v>
      </c>
      <c r="Y46" s="137">
        <v>2</v>
      </c>
      <c r="Z46" s="143">
        <v>1</v>
      </c>
      <c r="AA46" s="169">
        <v>1</v>
      </c>
      <c r="AB46" s="181">
        <f t="shared" si="3"/>
        <v>32</v>
      </c>
      <c r="AC46" s="136">
        <f t="shared" si="4"/>
        <v>24</v>
      </c>
      <c r="AD46" s="187">
        <f t="shared" si="5"/>
        <v>16</v>
      </c>
      <c r="AE46" s="182"/>
      <c r="AF46" s="136"/>
      <c r="AG46" s="136"/>
      <c r="AH46" s="136"/>
    </row>
    <row r="47" spans="1:40" x14ac:dyDescent="0.2">
      <c r="A47" s="92" t="s">
        <v>437</v>
      </c>
      <c r="B47" s="92" t="s">
        <v>520</v>
      </c>
      <c r="F47" s="93">
        <v>1</v>
      </c>
      <c r="G47" s="93">
        <v>7</v>
      </c>
      <c r="H47" s="93">
        <v>2</v>
      </c>
      <c r="J47" s="93">
        <v>2</v>
      </c>
      <c r="K47" s="93">
        <v>6</v>
      </c>
      <c r="L47" s="93">
        <v>1</v>
      </c>
      <c r="M47" s="93">
        <v>3</v>
      </c>
      <c r="N47" s="93">
        <v>2</v>
      </c>
      <c r="O47" s="93">
        <v>1</v>
      </c>
      <c r="P47" s="93">
        <v>2</v>
      </c>
      <c r="Q47" s="93">
        <v>1</v>
      </c>
      <c r="R47" s="93">
        <v>1</v>
      </c>
      <c r="S47" s="104">
        <v>52</v>
      </c>
      <c r="T47" s="152">
        <f t="shared" si="0"/>
        <v>20.8</v>
      </c>
      <c r="U47" s="105">
        <f t="shared" si="1"/>
        <v>15.6</v>
      </c>
      <c r="V47" s="105">
        <f t="shared" si="2"/>
        <v>7.8</v>
      </c>
      <c r="W47" s="140"/>
      <c r="X47" s="144" t="s">
        <v>495</v>
      </c>
      <c r="Y47" s="137">
        <v>2</v>
      </c>
      <c r="Z47" s="143">
        <v>1</v>
      </c>
      <c r="AA47" s="137"/>
      <c r="AB47" s="181">
        <f t="shared" si="3"/>
        <v>26</v>
      </c>
      <c r="AC47" s="136">
        <f t="shared" si="4"/>
        <v>19.5</v>
      </c>
      <c r="AD47" s="187">
        <f t="shared" si="5"/>
        <v>13</v>
      </c>
      <c r="AE47" s="182"/>
      <c r="AF47" s="136"/>
      <c r="AG47" s="136"/>
      <c r="AH47" s="136"/>
    </row>
    <row r="48" spans="1:40" ht="16" thickBot="1" x14ac:dyDescent="0.25">
      <c r="A48" s="92" t="s">
        <v>525</v>
      </c>
      <c r="B48" s="92" t="s">
        <v>396</v>
      </c>
      <c r="D48" s="93">
        <v>1</v>
      </c>
      <c r="E48" s="93">
        <v>1</v>
      </c>
      <c r="G48" s="93">
        <v>2</v>
      </c>
      <c r="H48" s="93">
        <v>1</v>
      </c>
      <c r="K48" s="93">
        <v>3</v>
      </c>
      <c r="S48" s="104">
        <v>14</v>
      </c>
      <c r="T48" s="152">
        <f t="shared" si="0"/>
        <v>5.6000000000000005</v>
      </c>
      <c r="U48" s="105">
        <f t="shared" si="1"/>
        <v>4.2</v>
      </c>
      <c r="V48" s="105">
        <f t="shared" si="2"/>
        <v>2.1</v>
      </c>
      <c r="W48" s="153"/>
      <c r="X48" s="154" t="s">
        <v>495</v>
      </c>
      <c r="Y48" s="155">
        <v>2</v>
      </c>
      <c r="Z48" s="156">
        <v>1</v>
      </c>
      <c r="AA48" s="155"/>
      <c r="AB48" s="183">
        <f t="shared" si="3"/>
        <v>7</v>
      </c>
      <c r="AC48" s="184">
        <f t="shared" si="4"/>
        <v>5.25</v>
      </c>
      <c r="AD48" s="188">
        <f t="shared" si="5"/>
        <v>3.5</v>
      </c>
      <c r="AE48" s="185"/>
      <c r="AF48" s="137"/>
      <c r="AG48" s="137"/>
      <c r="AH48" s="137"/>
    </row>
    <row r="49" spans="2:31" ht="16" thickBot="1" x14ac:dyDescent="0.25">
      <c r="B49" s="92" t="s">
        <v>493</v>
      </c>
      <c r="D49" s="93">
        <v>17</v>
      </c>
      <c r="E49" s="93">
        <v>10</v>
      </c>
      <c r="F49" s="93">
        <v>3</v>
      </c>
      <c r="G49" s="93">
        <v>114</v>
      </c>
      <c r="H49" s="93">
        <v>26</v>
      </c>
      <c r="I49" s="93">
        <v>10</v>
      </c>
      <c r="J49" s="93">
        <v>31</v>
      </c>
      <c r="K49" s="93">
        <v>148</v>
      </c>
      <c r="L49" s="93">
        <v>45</v>
      </c>
      <c r="M49" s="93">
        <v>81</v>
      </c>
      <c r="N49" s="93">
        <v>57</v>
      </c>
      <c r="O49" s="93">
        <v>52</v>
      </c>
      <c r="P49" s="93">
        <v>30</v>
      </c>
      <c r="Q49" s="93">
        <v>51</v>
      </c>
      <c r="R49" s="93">
        <v>44</v>
      </c>
      <c r="S49" s="104">
        <f>SUM(S5:S48)</f>
        <v>1316</v>
      </c>
      <c r="T49" s="157">
        <f t="shared" ref="T49:V49" si="6">SUM(T5:T48)</f>
        <v>526.4</v>
      </c>
      <c r="U49" s="158">
        <f t="shared" si="6"/>
        <v>394.80000000000007</v>
      </c>
      <c r="V49" s="158">
        <f t="shared" si="6"/>
        <v>197.40000000000003</v>
      </c>
      <c r="W49" s="159">
        <f>SUM(W5:W48)</f>
        <v>86</v>
      </c>
      <c r="X49" s="160" t="s">
        <v>522</v>
      </c>
      <c r="Y49" s="161">
        <f t="shared" ref="Y49:Z49" si="7">SUM(Y5:Y48)</f>
        <v>80</v>
      </c>
      <c r="Z49" s="161">
        <f t="shared" si="7"/>
        <v>44</v>
      </c>
      <c r="AA49" s="162">
        <f>SUM(AA5:AA48)</f>
        <v>43</v>
      </c>
      <c r="AB49" s="174">
        <f t="shared" ref="AB49:AD49" si="8">SUM(AB5:AB48)</f>
        <v>658</v>
      </c>
      <c r="AC49" s="175">
        <f t="shared" si="8"/>
        <v>493.5</v>
      </c>
      <c r="AD49" s="175">
        <f t="shared" si="8"/>
        <v>329</v>
      </c>
      <c r="AE49" s="177">
        <f>SUM(AE5:AE48)</f>
        <v>19</v>
      </c>
    </row>
    <row r="50" spans="2:31" x14ac:dyDescent="0.2"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6">
        <f>S49/2</f>
        <v>658</v>
      </c>
    </row>
    <row r="51" spans="2:31" x14ac:dyDescent="0.2"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</row>
    <row r="52" spans="2:31" x14ac:dyDescent="0.2"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</row>
    <row r="53" spans="2:31" x14ac:dyDescent="0.2"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</row>
    <row r="54" spans="2:31" x14ac:dyDescent="0.2"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</row>
    <row r="55" spans="2:31" x14ac:dyDescent="0.2"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</row>
    <row r="56" spans="2:31" x14ac:dyDescent="0.2"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</row>
    <row r="57" spans="2:31" x14ac:dyDescent="0.2"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</row>
    <row r="58" spans="2:31" x14ac:dyDescent="0.2"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</row>
    <row r="59" spans="2:31" x14ac:dyDescent="0.2"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</row>
    <row r="60" spans="2:31" x14ac:dyDescent="0.2"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</row>
    <row r="61" spans="2:31" x14ac:dyDescent="0.2"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2:31" x14ac:dyDescent="0.2"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2:31" x14ac:dyDescent="0.2"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</row>
    <row r="64" spans="2:31" x14ac:dyDescent="0.2"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</row>
    <row r="65" s="92" customFormat="1" x14ac:dyDescent="0.2"/>
    <row r="66" s="92" customFormat="1" x14ac:dyDescent="0.2"/>
    <row r="67" s="92" customFormat="1" x14ac:dyDescent="0.2"/>
    <row r="68" s="92" customFormat="1" x14ac:dyDescent="0.2"/>
    <row r="69" s="92" customFormat="1" x14ac:dyDescent="0.2"/>
    <row r="70" s="92" customFormat="1" x14ac:dyDescent="0.2"/>
    <row r="71" s="92" customFormat="1" x14ac:dyDescent="0.2"/>
    <row r="72" s="92" customFormat="1" x14ac:dyDescent="0.2"/>
    <row r="73" s="92" customFormat="1" x14ac:dyDescent="0.2"/>
    <row r="74" s="92" customFormat="1" x14ac:dyDescent="0.2"/>
    <row r="75" s="92" customFormat="1" x14ac:dyDescent="0.2"/>
    <row r="76" s="92" customFormat="1" x14ac:dyDescent="0.2"/>
    <row r="77" s="92" customFormat="1" x14ac:dyDescent="0.2"/>
    <row r="78" s="92" customFormat="1" x14ac:dyDescent="0.2"/>
    <row r="79" s="92" customFormat="1" x14ac:dyDescent="0.2"/>
    <row r="80" s="92" customFormat="1" x14ac:dyDescent="0.2"/>
    <row r="81" s="92" customFormat="1" x14ac:dyDescent="0.2"/>
    <row r="82" s="92" customFormat="1" x14ac:dyDescent="0.2"/>
    <row r="83" s="92" customFormat="1" x14ac:dyDescent="0.2"/>
    <row r="84" s="92" customFormat="1" x14ac:dyDescent="0.2"/>
    <row r="85" s="92" customFormat="1" x14ac:dyDescent="0.2"/>
    <row r="86" s="92" customFormat="1" x14ac:dyDescent="0.2"/>
    <row r="87" s="92" customFormat="1" x14ac:dyDescent="0.2"/>
    <row r="88" s="92" customFormat="1" x14ac:dyDescent="0.2"/>
    <row r="89" s="92" customFormat="1" x14ac:dyDescent="0.2"/>
    <row r="90" s="92" customFormat="1" x14ac:dyDescent="0.2"/>
    <row r="91" s="92" customFormat="1" x14ac:dyDescent="0.2"/>
    <row r="92" s="92" customFormat="1" x14ac:dyDescent="0.2"/>
    <row r="93" s="92" customFormat="1" x14ac:dyDescent="0.2"/>
    <row r="94" s="92" customFormat="1" x14ac:dyDescent="0.2"/>
    <row r="95" s="92" customFormat="1" x14ac:dyDescent="0.2"/>
    <row r="96" s="92" customFormat="1" x14ac:dyDescent="0.2"/>
    <row r="97" s="92" customFormat="1" x14ac:dyDescent="0.2"/>
    <row r="98" s="92" customFormat="1" x14ac:dyDescent="0.2"/>
    <row r="99" s="92" customFormat="1" x14ac:dyDescent="0.2"/>
    <row r="100" s="92" customFormat="1" x14ac:dyDescent="0.2"/>
    <row r="101" s="92" customFormat="1" x14ac:dyDescent="0.2"/>
    <row r="102" s="92" customFormat="1" x14ac:dyDescent="0.2"/>
    <row r="103" s="92" customFormat="1" x14ac:dyDescent="0.2"/>
    <row r="104" s="92" customFormat="1" x14ac:dyDescent="0.2"/>
    <row r="105" s="92" customFormat="1" x14ac:dyDescent="0.2"/>
    <row r="106" s="92" customFormat="1" x14ac:dyDescent="0.2"/>
    <row r="107" s="92" customFormat="1" x14ac:dyDescent="0.2"/>
    <row r="108" s="92" customFormat="1" x14ac:dyDescent="0.2"/>
    <row r="109" s="92" customFormat="1" x14ac:dyDescent="0.2"/>
    <row r="110" s="92" customFormat="1" x14ac:dyDescent="0.2"/>
    <row r="111" s="92" customFormat="1" x14ac:dyDescent="0.2"/>
    <row r="112" s="92" customFormat="1" x14ac:dyDescent="0.2"/>
    <row r="113" s="92" customFormat="1" x14ac:dyDescent="0.2"/>
    <row r="114" s="92" customFormat="1" x14ac:dyDescent="0.2"/>
    <row r="115" s="92" customFormat="1" x14ac:dyDescent="0.2"/>
    <row r="116" s="92" customFormat="1" x14ac:dyDescent="0.2"/>
    <row r="117" s="92" customFormat="1" x14ac:dyDescent="0.2"/>
    <row r="118" s="92" customFormat="1" x14ac:dyDescent="0.2"/>
    <row r="119" s="92" customFormat="1" x14ac:dyDescent="0.2"/>
    <row r="120" s="92" customFormat="1" x14ac:dyDescent="0.2"/>
    <row r="121" s="92" customFormat="1" x14ac:dyDescent="0.2"/>
    <row r="122" s="92" customFormat="1" x14ac:dyDescent="0.2"/>
    <row r="123" s="92" customFormat="1" x14ac:dyDescent="0.2"/>
    <row r="124" s="92" customFormat="1" x14ac:dyDescent="0.2"/>
    <row r="125" s="92" customFormat="1" x14ac:dyDescent="0.2"/>
    <row r="126" s="92" customFormat="1" x14ac:dyDescent="0.2"/>
    <row r="127" s="92" customFormat="1" x14ac:dyDescent="0.2"/>
    <row r="128" s="92" customFormat="1" x14ac:dyDescent="0.2"/>
    <row r="129" s="92" customFormat="1" x14ac:dyDescent="0.2"/>
    <row r="130" s="92" customFormat="1" x14ac:dyDescent="0.2"/>
    <row r="131" s="92" customFormat="1" x14ac:dyDescent="0.2"/>
    <row r="132" s="92" customFormat="1" x14ac:dyDescent="0.2"/>
    <row r="133" s="92" customFormat="1" x14ac:dyDescent="0.2"/>
    <row r="134" s="92" customFormat="1" x14ac:dyDescent="0.2"/>
    <row r="135" s="92" customFormat="1" x14ac:dyDescent="0.2"/>
    <row r="136" s="92" customFormat="1" x14ac:dyDescent="0.2"/>
    <row r="137" s="92" customFormat="1" x14ac:dyDescent="0.2"/>
    <row r="138" s="92" customFormat="1" x14ac:dyDescent="0.2"/>
    <row r="139" s="92" customFormat="1" x14ac:dyDescent="0.2"/>
    <row r="140" s="92" customFormat="1" x14ac:dyDescent="0.2"/>
    <row r="141" s="92" customFormat="1" x14ac:dyDescent="0.2"/>
    <row r="142" s="92" customFormat="1" x14ac:dyDescent="0.2"/>
    <row r="143" s="92" customFormat="1" x14ac:dyDescent="0.2"/>
    <row r="144" s="92" customFormat="1" x14ac:dyDescent="0.2"/>
    <row r="145" s="92" customFormat="1" x14ac:dyDescent="0.2"/>
    <row r="146" s="92" customFormat="1" x14ac:dyDescent="0.2"/>
    <row r="147" s="92" customFormat="1" x14ac:dyDescent="0.2"/>
    <row r="148" s="92" customFormat="1" x14ac:dyDescent="0.2"/>
    <row r="149" s="92" customFormat="1" x14ac:dyDescent="0.2"/>
    <row r="150" s="92" customFormat="1" x14ac:dyDescent="0.2"/>
    <row r="151" s="92" customFormat="1" x14ac:dyDescent="0.2"/>
    <row r="152" s="92" customFormat="1" x14ac:dyDescent="0.2"/>
    <row r="153" s="92" customFormat="1" x14ac:dyDescent="0.2"/>
    <row r="154" s="92" customFormat="1" x14ac:dyDescent="0.2"/>
    <row r="155" s="92" customFormat="1" x14ac:dyDescent="0.2"/>
    <row r="156" s="92" customFormat="1" x14ac:dyDescent="0.2"/>
    <row r="157" s="92" customFormat="1" x14ac:dyDescent="0.2"/>
    <row r="158" s="92" customFormat="1" x14ac:dyDescent="0.2"/>
    <row r="159" s="92" customFormat="1" x14ac:dyDescent="0.2"/>
    <row r="160" s="92" customFormat="1" x14ac:dyDescent="0.2"/>
    <row r="161" s="92" customFormat="1" x14ac:dyDescent="0.2"/>
    <row r="162" s="92" customFormat="1" x14ac:dyDescent="0.2"/>
    <row r="163" s="92" customFormat="1" x14ac:dyDescent="0.2"/>
    <row r="164" s="92" customFormat="1" x14ac:dyDescent="0.2"/>
    <row r="165" s="92" customFormat="1" x14ac:dyDescent="0.2"/>
    <row r="166" s="92" customFormat="1" x14ac:dyDescent="0.2"/>
    <row r="167" s="92" customFormat="1" x14ac:dyDescent="0.2"/>
    <row r="168" s="92" customFormat="1" x14ac:dyDescent="0.2"/>
    <row r="169" s="92" customFormat="1" x14ac:dyDescent="0.2"/>
    <row r="170" s="92" customFormat="1" x14ac:dyDescent="0.2"/>
    <row r="171" s="92" customFormat="1" x14ac:dyDescent="0.2"/>
    <row r="172" s="92" customFormat="1" x14ac:dyDescent="0.2"/>
    <row r="173" s="92" customFormat="1" x14ac:dyDescent="0.2"/>
    <row r="174" s="92" customFormat="1" x14ac:dyDescent="0.2"/>
    <row r="175" s="92" customFormat="1" x14ac:dyDescent="0.2"/>
    <row r="176" s="92" customFormat="1" x14ac:dyDescent="0.2"/>
    <row r="177" s="92" customFormat="1" x14ac:dyDescent="0.2"/>
    <row r="178" s="92" customFormat="1" x14ac:dyDescent="0.2"/>
    <row r="179" s="92" customFormat="1" x14ac:dyDescent="0.2"/>
    <row r="180" s="92" customFormat="1" x14ac:dyDescent="0.2"/>
    <row r="181" s="92" customFormat="1" x14ac:dyDescent="0.2"/>
    <row r="182" s="92" customFormat="1" x14ac:dyDescent="0.2"/>
    <row r="183" s="92" customFormat="1" x14ac:dyDescent="0.2"/>
    <row r="184" s="92" customFormat="1" x14ac:dyDescent="0.2"/>
    <row r="185" s="92" customFormat="1" x14ac:dyDescent="0.2"/>
    <row r="186" s="92" customFormat="1" x14ac:dyDescent="0.2"/>
    <row r="187" s="92" customFormat="1" x14ac:dyDescent="0.2"/>
    <row r="188" s="92" customFormat="1" x14ac:dyDescent="0.2"/>
    <row r="189" s="92" customFormat="1" x14ac:dyDescent="0.2"/>
    <row r="190" s="92" customFormat="1" x14ac:dyDescent="0.2"/>
    <row r="191" s="92" customFormat="1" x14ac:dyDescent="0.2"/>
    <row r="192" s="92" customFormat="1" x14ac:dyDescent="0.2"/>
    <row r="193" s="92" customFormat="1" x14ac:dyDescent="0.2"/>
    <row r="194" s="92" customFormat="1" x14ac:dyDescent="0.2"/>
    <row r="195" s="92" customFormat="1" x14ac:dyDescent="0.2"/>
    <row r="196" s="92" customFormat="1" x14ac:dyDescent="0.2"/>
    <row r="197" s="92" customFormat="1" x14ac:dyDescent="0.2"/>
    <row r="198" s="92" customFormat="1" x14ac:dyDescent="0.2"/>
    <row r="199" s="92" customFormat="1" x14ac:dyDescent="0.2"/>
    <row r="200" s="92" customFormat="1" x14ac:dyDescent="0.2"/>
    <row r="201" s="92" customFormat="1" x14ac:dyDescent="0.2"/>
    <row r="202" s="92" customFormat="1" x14ac:dyDescent="0.2"/>
    <row r="203" s="92" customFormat="1" x14ac:dyDescent="0.2"/>
    <row r="204" s="92" customFormat="1" x14ac:dyDescent="0.2"/>
    <row r="205" s="92" customFormat="1" x14ac:dyDescent="0.2"/>
    <row r="206" s="92" customFormat="1" x14ac:dyDescent="0.2"/>
    <row r="207" s="92" customFormat="1" x14ac:dyDescent="0.2"/>
    <row r="208" s="92" customFormat="1" x14ac:dyDescent="0.2"/>
    <row r="209" s="92" customFormat="1" x14ac:dyDescent="0.2"/>
    <row r="210" s="92" customFormat="1" x14ac:dyDescent="0.2"/>
    <row r="211" s="92" customFormat="1" x14ac:dyDescent="0.2"/>
    <row r="212" s="92" customFormat="1" x14ac:dyDescent="0.2"/>
    <row r="213" s="92" customFormat="1" x14ac:dyDescent="0.2"/>
    <row r="214" s="92" customFormat="1" x14ac:dyDescent="0.2"/>
    <row r="215" s="92" customFormat="1" x14ac:dyDescent="0.2"/>
    <row r="216" s="92" customFormat="1" x14ac:dyDescent="0.2"/>
    <row r="217" s="92" customFormat="1" x14ac:dyDescent="0.2"/>
    <row r="218" s="92" customFormat="1" x14ac:dyDescent="0.2"/>
    <row r="219" s="92" customFormat="1" x14ac:dyDescent="0.2"/>
    <row r="220" s="92" customFormat="1" x14ac:dyDescent="0.2"/>
    <row r="221" s="92" customFormat="1" x14ac:dyDescent="0.2"/>
    <row r="222" s="92" customFormat="1" x14ac:dyDescent="0.2"/>
    <row r="223" s="92" customFormat="1" x14ac:dyDescent="0.2"/>
    <row r="224" s="92" customFormat="1" x14ac:dyDescent="0.2"/>
    <row r="225" s="92" customFormat="1" x14ac:dyDescent="0.2"/>
    <row r="226" s="92" customFormat="1" x14ac:dyDescent="0.2"/>
    <row r="227" s="92" customFormat="1" x14ac:dyDescent="0.2"/>
    <row r="228" s="92" customFormat="1" x14ac:dyDescent="0.2"/>
    <row r="229" s="92" customFormat="1" x14ac:dyDescent="0.2"/>
    <row r="230" s="92" customFormat="1" x14ac:dyDescent="0.2"/>
    <row r="231" s="92" customFormat="1" x14ac:dyDescent="0.2"/>
    <row r="232" s="92" customFormat="1" x14ac:dyDescent="0.2"/>
    <row r="233" s="92" customFormat="1" x14ac:dyDescent="0.2"/>
    <row r="234" s="92" customFormat="1" x14ac:dyDescent="0.2"/>
    <row r="235" s="92" customFormat="1" x14ac:dyDescent="0.2"/>
    <row r="236" s="92" customFormat="1" x14ac:dyDescent="0.2"/>
    <row r="237" s="92" customFormat="1" x14ac:dyDescent="0.2"/>
    <row r="238" s="92" customFormat="1" x14ac:dyDescent="0.2"/>
    <row r="239" s="92" customFormat="1" x14ac:dyDescent="0.2"/>
    <row r="240" s="92" customFormat="1" x14ac:dyDescent="0.2"/>
    <row r="241" s="92" customFormat="1" x14ac:dyDescent="0.2"/>
    <row r="242" s="92" customFormat="1" x14ac:dyDescent="0.2"/>
    <row r="243" s="92" customFormat="1" x14ac:dyDescent="0.2"/>
    <row r="244" s="92" customFormat="1" x14ac:dyDescent="0.2"/>
    <row r="245" s="92" customFormat="1" x14ac:dyDescent="0.2"/>
    <row r="246" s="92" customFormat="1" x14ac:dyDescent="0.2"/>
    <row r="247" s="92" customFormat="1" x14ac:dyDescent="0.2"/>
    <row r="248" s="92" customFormat="1" x14ac:dyDescent="0.2"/>
    <row r="249" s="92" customFormat="1" x14ac:dyDescent="0.2"/>
    <row r="250" s="92" customFormat="1" x14ac:dyDescent="0.2"/>
    <row r="251" s="92" customFormat="1" x14ac:dyDescent="0.2"/>
    <row r="252" s="92" customFormat="1" x14ac:dyDescent="0.2"/>
    <row r="253" s="92" customFormat="1" x14ac:dyDescent="0.2"/>
    <row r="254" s="92" customFormat="1" x14ac:dyDescent="0.2"/>
    <row r="255" s="92" customFormat="1" x14ac:dyDescent="0.2"/>
    <row r="256" s="92" customFormat="1" x14ac:dyDescent="0.2"/>
    <row r="257" s="92" customFormat="1" x14ac:dyDescent="0.2"/>
    <row r="258" s="92" customFormat="1" x14ac:dyDescent="0.2"/>
    <row r="259" s="92" customFormat="1" x14ac:dyDescent="0.2"/>
    <row r="260" s="92" customFormat="1" x14ac:dyDescent="0.2"/>
    <row r="261" s="92" customFormat="1" x14ac:dyDescent="0.2"/>
    <row r="262" s="92" customFormat="1" x14ac:dyDescent="0.2"/>
    <row r="263" s="92" customFormat="1" x14ac:dyDescent="0.2"/>
    <row r="264" s="92" customFormat="1" x14ac:dyDescent="0.2"/>
    <row r="265" s="92" customFormat="1" x14ac:dyDescent="0.2"/>
    <row r="266" s="92" customFormat="1" x14ac:dyDescent="0.2"/>
    <row r="267" s="92" customFormat="1" x14ac:dyDescent="0.2"/>
    <row r="268" s="92" customFormat="1" x14ac:dyDescent="0.2"/>
    <row r="269" s="92" customFormat="1" x14ac:dyDescent="0.2"/>
    <row r="270" s="92" customFormat="1" x14ac:dyDescent="0.2"/>
    <row r="271" s="92" customFormat="1" x14ac:dyDescent="0.2"/>
    <row r="272" s="92" customFormat="1" x14ac:dyDescent="0.2"/>
    <row r="273" s="92" customFormat="1" x14ac:dyDescent="0.2"/>
    <row r="274" s="92" customFormat="1" x14ac:dyDescent="0.2"/>
    <row r="275" s="92" customFormat="1" x14ac:dyDescent="0.2"/>
    <row r="276" s="92" customFormat="1" x14ac:dyDescent="0.2"/>
    <row r="277" s="92" customFormat="1" x14ac:dyDescent="0.2"/>
    <row r="278" s="92" customFormat="1" x14ac:dyDescent="0.2"/>
    <row r="279" s="92" customFormat="1" x14ac:dyDescent="0.2"/>
    <row r="280" s="92" customFormat="1" x14ac:dyDescent="0.2"/>
    <row r="281" s="92" customFormat="1" x14ac:dyDescent="0.2"/>
    <row r="282" s="92" customFormat="1" x14ac:dyDescent="0.2"/>
    <row r="283" s="92" customFormat="1" x14ac:dyDescent="0.2"/>
    <row r="284" s="92" customFormat="1" x14ac:dyDescent="0.2"/>
    <row r="285" s="92" customFormat="1" x14ac:dyDescent="0.2"/>
    <row r="286" s="92" customFormat="1" x14ac:dyDescent="0.2"/>
    <row r="287" s="92" customFormat="1" x14ac:dyDescent="0.2"/>
    <row r="288" s="92" customFormat="1" x14ac:dyDescent="0.2"/>
    <row r="289" s="92" customFormat="1" x14ac:dyDescent="0.2"/>
    <row r="290" s="92" customFormat="1" x14ac:dyDescent="0.2"/>
    <row r="291" s="92" customFormat="1" x14ac:dyDescent="0.2"/>
    <row r="292" s="92" customFormat="1" x14ac:dyDescent="0.2"/>
    <row r="293" s="92" customFormat="1" x14ac:dyDescent="0.2"/>
    <row r="294" s="92" customFormat="1" x14ac:dyDescent="0.2"/>
    <row r="295" s="92" customFormat="1" x14ac:dyDescent="0.2"/>
    <row r="296" s="92" customFormat="1" x14ac:dyDescent="0.2"/>
    <row r="297" s="92" customFormat="1" x14ac:dyDescent="0.2"/>
    <row r="298" s="92" customFormat="1" x14ac:dyDescent="0.2"/>
    <row r="299" s="92" customFormat="1" x14ac:dyDescent="0.2"/>
    <row r="300" s="92" customFormat="1" x14ac:dyDescent="0.2"/>
    <row r="301" s="92" customFormat="1" x14ac:dyDescent="0.2"/>
    <row r="302" s="92" customFormat="1" x14ac:dyDescent="0.2"/>
    <row r="303" s="92" customFormat="1" x14ac:dyDescent="0.2"/>
    <row r="304" s="92" customFormat="1" x14ac:dyDescent="0.2"/>
    <row r="305" s="92" customFormat="1" x14ac:dyDescent="0.2"/>
    <row r="306" s="92" customFormat="1" x14ac:dyDescent="0.2"/>
    <row r="307" s="92" customFormat="1" x14ac:dyDescent="0.2"/>
    <row r="308" s="92" customFormat="1" x14ac:dyDescent="0.2"/>
    <row r="309" s="92" customFormat="1" x14ac:dyDescent="0.2"/>
    <row r="310" s="92" customFormat="1" x14ac:dyDescent="0.2"/>
    <row r="311" s="92" customFormat="1" x14ac:dyDescent="0.2"/>
    <row r="312" s="92" customFormat="1" x14ac:dyDescent="0.2"/>
    <row r="313" s="92" customFormat="1" x14ac:dyDescent="0.2"/>
    <row r="314" s="92" customFormat="1" x14ac:dyDescent="0.2"/>
    <row r="315" s="92" customFormat="1" x14ac:dyDescent="0.2"/>
    <row r="316" s="92" customFormat="1" x14ac:dyDescent="0.2"/>
    <row r="317" s="92" customFormat="1" x14ac:dyDescent="0.2"/>
    <row r="318" s="92" customFormat="1" x14ac:dyDescent="0.2"/>
    <row r="319" s="92" customFormat="1" x14ac:dyDescent="0.2"/>
    <row r="320" s="92" customFormat="1" x14ac:dyDescent="0.2"/>
    <row r="321" s="92" customFormat="1" x14ac:dyDescent="0.2"/>
    <row r="322" s="92" customFormat="1" x14ac:dyDescent="0.2"/>
    <row r="323" s="92" customFormat="1" x14ac:dyDescent="0.2"/>
    <row r="324" s="92" customFormat="1" x14ac:dyDescent="0.2"/>
    <row r="325" s="92" customFormat="1" x14ac:dyDescent="0.2"/>
    <row r="326" s="92" customFormat="1" x14ac:dyDescent="0.2"/>
    <row r="327" s="92" customFormat="1" x14ac:dyDescent="0.2"/>
    <row r="328" s="92" customFormat="1" x14ac:dyDescent="0.2"/>
    <row r="329" s="92" customFormat="1" x14ac:dyDescent="0.2"/>
    <row r="330" s="92" customFormat="1" x14ac:dyDescent="0.2"/>
    <row r="331" s="92" customFormat="1" x14ac:dyDescent="0.2"/>
    <row r="332" s="92" customFormat="1" x14ac:dyDescent="0.2"/>
    <row r="333" s="92" customFormat="1" x14ac:dyDescent="0.2"/>
    <row r="334" s="92" customFormat="1" x14ac:dyDescent="0.2"/>
    <row r="335" s="92" customFormat="1" x14ac:dyDescent="0.2"/>
    <row r="336" s="92" customFormat="1" x14ac:dyDescent="0.2"/>
    <row r="337" s="92" customFormat="1" x14ac:dyDescent="0.2"/>
    <row r="338" s="92" customFormat="1" x14ac:dyDescent="0.2"/>
    <row r="339" s="92" customFormat="1" x14ac:dyDescent="0.2"/>
    <row r="340" s="92" customFormat="1" x14ac:dyDescent="0.2"/>
    <row r="341" s="92" customFormat="1" x14ac:dyDescent="0.2"/>
    <row r="342" s="92" customFormat="1" x14ac:dyDescent="0.2"/>
    <row r="343" s="92" customFormat="1" x14ac:dyDescent="0.2"/>
    <row r="344" s="92" customFormat="1" x14ac:dyDescent="0.2"/>
    <row r="345" s="92" customFormat="1" x14ac:dyDescent="0.2"/>
    <row r="346" s="92" customFormat="1" x14ac:dyDescent="0.2"/>
    <row r="347" s="92" customFormat="1" x14ac:dyDescent="0.2"/>
    <row r="348" s="92" customFormat="1" x14ac:dyDescent="0.2"/>
    <row r="349" s="92" customFormat="1" x14ac:dyDescent="0.2"/>
    <row r="350" s="92" customFormat="1" x14ac:dyDescent="0.2"/>
    <row r="351" s="92" customFormat="1" x14ac:dyDescent="0.2"/>
    <row r="352" s="92" customFormat="1" x14ac:dyDescent="0.2"/>
    <row r="353" s="92" customFormat="1" x14ac:dyDescent="0.2"/>
    <row r="354" s="92" customFormat="1" x14ac:dyDescent="0.2"/>
    <row r="355" s="92" customFormat="1" x14ac:dyDescent="0.2"/>
    <row r="356" s="92" customFormat="1" x14ac:dyDescent="0.2"/>
    <row r="357" s="92" customFormat="1" x14ac:dyDescent="0.2"/>
    <row r="358" s="92" customFormat="1" x14ac:dyDescent="0.2"/>
    <row r="359" s="92" customFormat="1" x14ac:dyDescent="0.2"/>
    <row r="360" s="92" customFormat="1" x14ac:dyDescent="0.2"/>
    <row r="361" s="92" customFormat="1" x14ac:dyDescent="0.2"/>
    <row r="362" s="92" customFormat="1" x14ac:dyDescent="0.2"/>
    <row r="363" s="92" customFormat="1" x14ac:dyDescent="0.2"/>
    <row r="364" s="92" customFormat="1" x14ac:dyDescent="0.2"/>
    <row r="365" s="92" customFormat="1" x14ac:dyDescent="0.2"/>
    <row r="366" s="92" customFormat="1" x14ac:dyDescent="0.2"/>
    <row r="367" s="92" customFormat="1" x14ac:dyDescent="0.2"/>
    <row r="368" s="92" customFormat="1" x14ac:dyDescent="0.2"/>
    <row r="369" s="92" customFormat="1" x14ac:dyDescent="0.2"/>
    <row r="370" s="92" customFormat="1" x14ac:dyDescent="0.2"/>
    <row r="371" s="92" customFormat="1" x14ac:dyDescent="0.2"/>
    <row r="372" s="92" customFormat="1" x14ac:dyDescent="0.2"/>
    <row r="373" s="92" customFormat="1" x14ac:dyDescent="0.2"/>
    <row r="374" s="92" customFormat="1" x14ac:dyDescent="0.2"/>
    <row r="375" s="92" customFormat="1" x14ac:dyDescent="0.2"/>
    <row r="376" s="92" customFormat="1" x14ac:dyDescent="0.2"/>
    <row r="377" s="92" customFormat="1" x14ac:dyDescent="0.2"/>
    <row r="378" s="92" customFormat="1" x14ac:dyDescent="0.2"/>
    <row r="379" s="92" customFormat="1" x14ac:dyDescent="0.2"/>
    <row r="380" s="92" customFormat="1" x14ac:dyDescent="0.2"/>
    <row r="381" s="92" customFormat="1" x14ac:dyDescent="0.2"/>
    <row r="382" s="92" customFormat="1" x14ac:dyDescent="0.2"/>
    <row r="383" s="92" customFormat="1" x14ac:dyDescent="0.2"/>
    <row r="384" s="92" customFormat="1" x14ac:dyDescent="0.2"/>
    <row r="385" s="92" customFormat="1" x14ac:dyDescent="0.2"/>
    <row r="386" s="92" customFormat="1" x14ac:dyDescent="0.2"/>
    <row r="387" s="92" customFormat="1" x14ac:dyDescent="0.2"/>
    <row r="388" s="92" customFormat="1" x14ac:dyDescent="0.2"/>
    <row r="389" s="92" customFormat="1" x14ac:dyDescent="0.2"/>
    <row r="390" s="92" customFormat="1" x14ac:dyDescent="0.2"/>
    <row r="391" s="92" customFormat="1" x14ac:dyDescent="0.2"/>
    <row r="392" s="92" customFormat="1" x14ac:dyDescent="0.2"/>
    <row r="393" s="92" customFormat="1" x14ac:dyDescent="0.2"/>
    <row r="394" s="92" customFormat="1" x14ac:dyDescent="0.2"/>
    <row r="395" s="92" customFormat="1" x14ac:dyDescent="0.2"/>
    <row r="396" s="92" customFormat="1" x14ac:dyDescent="0.2"/>
    <row r="397" s="92" customFormat="1" x14ac:dyDescent="0.2"/>
    <row r="398" s="92" customFormat="1" x14ac:dyDescent="0.2"/>
    <row r="399" s="92" customFormat="1" x14ac:dyDescent="0.2"/>
    <row r="400" s="92" customFormat="1" x14ac:dyDescent="0.2"/>
    <row r="401" s="92" customFormat="1" x14ac:dyDescent="0.2"/>
    <row r="402" s="92" customFormat="1" x14ac:dyDescent="0.2"/>
    <row r="403" s="92" customFormat="1" x14ac:dyDescent="0.2"/>
    <row r="404" s="92" customFormat="1" x14ac:dyDescent="0.2"/>
    <row r="405" s="92" customFormat="1" x14ac:dyDescent="0.2"/>
    <row r="406" s="92" customFormat="1" x14ac:dyDescent="0.2"/>
    <row r="407" s="92" customFormat="1" x14ac:dyDescent="0.2"/>
    <row r="408" s="92" customFormat="1" x14ac:dyDescent="0.2"/>
    <row r="409" s="92" customFormat="1" x14ac:dyDescent="0.2"/>
    <row r="410" s="92" customFormat="1" x14ac:dyDescent="0.2"/>
    <row r="411" s="92" customFormat="1" x14ac:dyDescent="0.2"/>
    <row r="412" s="92" customFormat="1" x14ac:dyDescent="0.2"/>
    <row r="413" s="92" customFormat="1" x14ac:dyDescent="0.2"/>
    <row r="414" s="92" customFormat="1" x14ac:dyDescent="0.2"/>
    <row r="415" s="92" customFormat="1" x14ac:dyDescent="0.2"/>
    <row r="416" s="92" customFormat="1" x14ac:dyDescent="0.2"/>
    <row r="417" s="92" customFormat="1" x14ac:dyDescent="0.2"/>
    <row r="418" s="92" customFormat="1" x14ac:dyDescent="0.2"/>
    <row r="419" s="92" customFormat="1" x14ac:dyDescent="0.2"/>
    <row r="420" s="92" customFormat="1" x14ac:dyDescent="0.2"/>
    <row r="421" s="92" customFormat="1" x14ac:dyDescent="0.2"/>
    <row r="422" s="92" customFormat="1" x14ac:dyDescent="0.2"/>
    <row r="423" s="92" customFormat="1" x14ac:dyDescent="0.2"/>
    <row r="424" s="92" customFormat="1" x14ac:dyDescent="0.2"/>
    <row r="425" s="92" customFormat="1" x14ac:dyDescent="0.2"/>
    <row r="426" s="92" customFormat="1" x14ac:dyDescent="0.2"/>
    <row r="427" s="92" customFormat="1" x14ac:dyDescent="0.2"/>
    <row r="428" s="92" customFormat="1" x14ac:dyDescent="0.2"/>
    <row r="429" s="92" customFormat="1" x14ac:dyDescent="0.2"/>
    <row r="430" s="92" customFormat="1" x14ac:dyDescent="0.2"/>
    <row r="431" s="92" customFormat="1" x14ac:dyDescent="0.2"/>
    <row r="432" s="92" customFormat="1" x14ac:dyDescent="0.2"/>
    <row r="433" s="92" customFormat="1" x14ac:dyDescent="0.2"/>
    <row r="434" s="92" customFormat="1" x14ac:dyDescent="0.2"/>
    <row r="435" s="92" customFormat="1" x14ac:dyDescent="0.2"/>
    <row r="436" s="92" customFormat="1" x14ac:dyDescent="0.2"/>
    <row r="437" s="92" customFormat="1" x14ac:dyDescent="0.2"/>
    <row r="438" s="92" customFormat="1" x14ac:dyDescent="0.2"/>
    <row r="439" s="92" customFormat="1" x14ac:dyDescent="0.2"/>
    <row r="440" s="92" customFormat="1" x14ac:dyDescent="0.2"/>
    <row r="441" s="92" customFormat="1" x14ac:dyDescent="0.2"/>
    <row r="442" s="92" customFormat="1" x14ac:dyDescent="0.2"/>
    <row r="443" s="92" customFormat="1" x14ac:dyDescent="0.2"/>
    <row r="444" s="92" customFormat="1" x14ac:dyDescent="0.2"/>
    <row r="445" s="92" customFormat="1" x14ac:dyDescent="0.2"/>
    <row r="446" s="92" customFormat="1" x14ac:dyDescent="0.2"/>
    <row r="447" s="92" customFormat="1" x14ac:dyDescent="0.2"/>
    <row r="448" s="92" customFormat="1" x14ac:dyDescent="0.2"/>
    <row r="449" s="92" customFormat="1" x14ac:dyDescent="0.2"/>
    <row r="450" s="92" customFormat="1" x14ac:dyDescent="0.2"/>
    <row r="451" s="92" customFormat="1" x14ac:dyDescent="0.2"/>
    <row r="452" s="92" customFormat="1" x14ac:dyDescent="0.2"/>
    <row r="453" s="92" customFormat="1" x14ac:dyDescent="0.2"/>
    <row r="454" s="92" customFormat="1" x14ac:dyDescent="0.2"/>
    <row r="455" s="92" customFormat="1" x14ac:dyDescent="0.2"/>
    <row r="456" s="92" customFormat="1" x14ac:dyDescent="0.2"/>
    <row r="457" s="92" customFormat="1" x14ac:dyDescent="0.2"/>
    <row r="458" s="92" customFormat="1" x14ac:dyDescent="0.2"/>
    <row r="459" s="92" customFormat="1" x14ac:dyDescent="0.2"/>
    <row r="460" s="92" customFormat="1" x14ac:dyDescent="0.2"/>
    <row r="461" s="92" customFormat="1" x14ac:dyDescent="0.2"/>
    <row r="462" s="92" customFormat="1" x14ac:dyDescent="0.2"/>
    <row r="463" s="92" customFormat="1" x14ac:dyDescent="0.2"/>
    <row r="464" s="92" customFormat="1" x14ac:dyDescent="0.2"/>
    <row r="465" s="92" customFormat="1" x14ac:dyDescent="0.2"/>
    <row r="466" s="92" customFormat="1" x14ac:dyDescent="0.2"/>
    <row r="467" s="92" customFormat="1" x14ac:dyDescent="0.2"/>
    <row r="468" s="92" customFormat="1" x14ac:dyDescent="0.2"/>
    <row r="469" s="92" customFormat="1" x14ac:dyDescent="0.2"/>
    <row r="470" s="92" customFormat="1" x14ac:dyDescent="0.2"/>
    <row r="471" s="92" customFormat="1" x14ac:dyDescent="0.2"/>
    <row r="472" s="92" customFormat="1" x14ac:dyDescent="0.2"/>
    <row r="473" s="92" customFormat="1" x14ac:dyDescent="0.2"/>
    <row r="474" s="92" customFormat="1" x14ac:dyDescent="0.2"/>
    <row r="475" s="92" customFormat="1" x14ac:dyDescent="0.2"/>
    <row r="476" s="92" customFormat="1" x14ac:dyDescent="0.2"/>
    <row r="477" s="92" customFormat="1" x14ac:dyDescent="0.2"/>
    <row r="478" s="92" customFormat="1" x14ac:dyDescent="0.2"/>
    <row r="479" s="92" customFormat="1" x14ac:dyDescent="0.2"/>
    <row r="480" s="92" customFormat="1" x14ac:dyDescent="0.2"/>
    <row r="481" s="92" customFormat="1" x14ac:dyDescent="0.2"/>
    <row r="482" s="92" customFormat="1" x14ac:dyDescent="0.2"/>
    <row r="483" s="92" customFormat="1" x14ac:dyDescent="0.2"/>
    <row r="484" s="92" customFormat="1" x14ac:dyDescent="0.2"/>
    <row r="485" s="92" customFormat="1" x14ac:dyDescent="0.2"/>
    <row r="486" s="92" customFormat="1" x14ac:dyDescent="0.2"/>
    <row r="487" s="92" customFormat="1" x14ac:dyDescent="0.2"/>
    <row r="488" s="92" customFormat="1" x14ac:dyDescent="0.2"/>
    <row r="489" s="92" customFormat="1" x14ac:dyDescent="0.2"/>
    <row r="490" s="92" customFormat="1" x14ac:dyDescent="0.2"/>
    <row r="491" s="92" customFormat="1" x14ac:dyDescent="0.2"/>
    <row r="492" s="92" customFormat="1" x14ac:dyDescent="0.2"/>
    <row r="493" s="92" customFormat="1" x14ac:dyDescent="0.2"/>
    <row r="494" s="92" customFormat="1" x14ac:dyDescent="0.2"/>
    <row r="495" s="92" customFormat="1" x14ac:dyDescent="0.2"/>
    <row r="496" s="92" customFormat="1" x14ac:dyDescent="0.2"/>
    <row r="497" s="92" customFormat="1" x14ac:dyDescent="0.2"/>
    <row r="498" s="92" customFormat="1" x14ac:dyDescent="0.2"/>
    <row r="499" s="92" customFormat="1" x14ac:dyDescent="0.2"/>
    <row r="500" s="92" customFormat="1" x14ac:dyDescent="0.2"/>
    <row r="501" s="92" customFormat="1" x14ac:dyDescent="0.2"/>
    <row r="502" s="92" customFormat="1" x14ac:dyDescent="0.2"/>
    <row r="503" s="92" customFormat="1" x14ac:dyDescent="0.2"/>
    <row r="504" s="92" customFormat="1" x14ac:dyDescent="0.2"/>
    <row r="505" s="92" customFormat="1" x14ac:dyDescent="0.2"/>
    <row r="506" s="92" customFormat="1" x14ac:dyDescent="0.2"/>
    <row r="507" s="92" customFormat="1" x14ac:dyDescent="0.2"/>
    <row r="508" s="92" customFormat="1" x14ac:dyDescent="0.2"/>
    <row r="509" s="92" customFormat="1" x14ac:dyDescent="0.2"/>
    <row r="510" s="92" customFormat="1" x14ac:dyDescent="0.2"/>
    <row r="511" s="92" customFormat="1" x14ac:dyDescent="0.2"/>
    <row r="512" s="92" customFormat="1" x14ac:dyDescent="0.2"/>
    <row r="513" s="92" customFormat="1" x14ac:dyDescent="0.2"/>
    <row r="514" s="92" customFormat="1" x14ac:dyDescent="0.2"/>
    <row r="515" s="92" customFormat="1" x14ac:dyDescent="0.2"/>
    <row r="516" s="92" customFormat="1" x14ac:dyDescent="0.2"/>
    <row r="517" s="92" customFormat="1" x14ac:dyDescent="0.2"/>
    <row r="518" s="92" customFormat="1" x14ac:dyDescent="0.2"/>
    <row r="519" s="92" customFormat="1" x14ac:dyDescent="0.2"/>
    <row r="520" s="92" customFormat="1" x14ac:dyDescent="0.2"/>
    <row r="521" s="92" customFormat="1" x14ac:dyDescent="0.2"/>
    <row r="522" s="92" customFormat="1" x14ac:dyDescent="0.2"/>
    <row r="523" s="92" customFormat="1" x14ac:dyDescent="0.2"/>
    <row r="524" s="92" customFormat="1" x14ac:dyDescent="0.2"/>
    <row r="525" s="92" customFormat="1" x14ac:dyDescent="0.2"/>
    <row r="526" s="92" customFormat="1" x14ac:dyDescent="0.2"/>
    <row r="527" s="92" customFormat="1" x14ac:dyDescent="0.2"/>
    <row r="528" s="92" customFormat="1" x14ac:dyDescent="0.2"/>
    <row r="529" s="92" customFormat="1" x14ac:dyDescent="0.2"/>
    <row r="530" s="92" customFormat="1" x14ac:dyDescent="0.2"/>
    <row r="531" s="92" customFormat="1" x14ac:dyDescent="0.2"/>
    <row r="532" s="92" customFormat="1" x14ac:dyDescent="0.2"/>
    <row r="533" s="92" customFormat="1" x14ac:dyDescent="0.2"/>
    <row r="534" s="92" customFormat="1" x14ac:dyDescent="0.2"/>
    <row r="535" s="92" customFormat="1" x14ac:dyDescent="0.2"/>
    <row r="536" s="92" customFormat="1" x14ac:dyDescent="0.2"/>
    <row r="537" s="92" customFormat="1" x14ac:dyDescent="0.2"/>
    <row r="538" s="92" customFormat="1" x14ac:dyDescent="0.2"/>
    <row r="539" s="92" customFormat="1" x14ac:dyDescent="0.2"/>
    <row r="540" s="92" customFormat="1" x14ac:dyDescent="0.2"/>
    <row r="541" s="92" customFormat="1" x14ac:dyDescent="0.2"/>
    <row r="542" s="92" customFormat="1" x14ac:dyDescent="0.2"/>
    <row r="543" s="92" customFormat="1" x14ac:dyDescent="0.2"/>
    <row r="544" s="92" customFormat="1" x14ac:dyDescent="0.2"/>
    <row r="545" s="92" customFormat="1" x14ac:dyDescent="0.2"/>
    <row r="546" s="92" customFormat="1" x14ac:dyDescent="0.2"/>
    <row r="547" s="92" customFormat="1" x14ac:dyDescent="0.2"/>
    <row r="548" s="92" customFormat="1" x14ac:dyDescent="0.2"/>
    <row r="549" s="92" customFormat="1" x14ac:dyDescent="0.2"/>
    <row r="550" s="92" customFormat="1" x14ac:dyDescent="0.2"/>
    <row r="551" s="92" customFormat="1" x14ac:dyDescent="0.2"/>
    <row r="552" s="92" customFormat="1" x14ac:dyDescent="0.2"/>
    <row r="553" s="92" customFormat="1" x14ac:dyDescent="0.2"/>
    <row r="554" s="92" customFormat="1" x14ac:dyDescent="0.2"/>
  </sheetData>
  <autoFilter ref="A4:A48" xr:uid="{74D33A02-0D34-354C-BA7A-6DBC7D868E6F}"/>
  <mergeCells count="7">
    <mergeCell ref="AJ30:AN30"/>
    <mergeCell ref="T2:V2"/>
    <mergeCell ref="X2:Z2"/>
    <mergeCell ref="AB2:AD2"/>
    <mergeCell ref="AJ7:AJ11"/>
    <mergeCell ref="AJ12:AJ15"/>
    <mergeCell ref="AJ22:AN2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Email Contacts</vt:lpstr>
      <vt:lpstr>MENTORS</vt:lpstr>
      <vt:lpstr>CUC</vt:lpstr>
      <vt:lpstr>CU</vt:lpstr>
      <vt:lpstr>Feuil1</vt:lpstr>
    </vt:vector>
  </TitlesOfParts>
  <Company>Accel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de Fresquet</dc:creator>
  <cp:lastModifiedBy>Microsoft Office User</cp:lastModifiedBy>
  <dcterms:created xsi:type="dcterms:W3CDTF">2018-09-20T07:01:58Z</dcterms:created>
  <dcterms:modified xsi:type="dcterms:W3CDTF">2022-06-17T13:00:01Z</dcterms:modified>
</cp:coreProperties>
</file>